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puszta1\Desktop\"/>
    </mc:Choice>
  </mc:AlternateContent>
  <bookViews>
    <workbookView xWindow="0" yWindow="0" windowWidth="23895" windowHeight="10905"/>
  </bookViews>
  <sheets>
    <sheet name="Mintatanterv" sheetId="18" r:id="rId1"/>
    <sheet name="Megjegyzések" sheetId="20" r:id="rId2"/>
    <sheet name="Összefoglaló" sheetId="19" state="hidden" r:id="rId3"/>
  </sheets>
  <definedNames>
    <definedName name="_xlnm._FilterDatabase" localSheetId="0" hidden="1">Mintatanterv!$A$2:$AR$95</definedName>
    <definedName name="_xlnm._FilterDatabase" localSheetId="2" hidden="1">Összefoglaló!$F$6:$AF$66</definedName>
    <definedName name="_xlnm.Print_Titles" localSheetId="2">Összefoglaló!#REF!</definedName>
    <definedName name="_xlnm.Print_Area" localSheetId="1">Megjegyzések!$A$1:$A$34</definedName>
    <definedName name="_xlnm.Print_Area" localSheetId="0">Mintatanterv!$A$2:$AB$96</definedName>
    <definedName name="_xlnm.Print_Area" localSheetId="2">Összefoglaló!$A$1:$AF$37</definedName>
  </definedNames>
  <calcPr calcId="162913"/>
</workbook>
</file>

<file path=xl/calcChain.xml><?xml version="1.0" encoding="utf-8"?>
<calcChain xmlns="http://schemas.openxmlformats.org/spreadsheetml/2006/main">
  <c r="M43" i="18" l="1"/>
  <c r="G43" i="18"/>
  <c r="V43" i="18" l="1"/>
  <c r="S43" i="18"/>
  <c r="P43" i="18"/>
  <c r="Z43" i="18" s="1"/>
  <c r="J6" i="18"/>
  <c r="G6" i="18" l="1"/>
  <c r="G23" i="18"/>
  <c r="J23" i="18"/>
  <c r="J5" i="18" s="1"/>
  <c r="M6" i="18"/>
  <c r="M23" i="18"/>
  <c r="P23" i="18"/>
  <c r="P5" i="18" s="1"/>
  <c r="S6" i="18"/>
  <c r="S23" i="18"/>
  <c r="V6" i="18"/>
  <c r="V23" i="18"/>
  <c r="Y6" i="18"/>
  <c r="Y23" i="18"/>
  <c r="Z85" i="18"/>
  <c r="AK23" i="18"/>
  <c r="AK6" i="18"/>
  <c r="AL97" i="18"/>
  <c r="E6" i="18"/>
  <c r="H6" i="18"/>
  <c r="K6" i="18"/>
  <c r="Z6" i="18"/>
  <c r="AH6" i="18" s="1"/>
  <c r="Z44" i="18"/>
  <c r="F6" i="18"/>
  <c r="I6" i="18"/>
  <c r="L6" i="18"/>
  <c r="Z64" i="18"/>
  <c r="AI64" i="18"/>
  <c r="Q23" i="18"/>
  <c r="T23" i="18"/>
  <c r="N23" i="18"/>
  <c r="E23" i="18"/>
  <c r="K23" i="18"/>
  <c r="AI44" i="18"/>
  <c r="AI55" i="18"/>
  <c r="AJ64" i="18"/>
  <c r="R23" i="18"/>
  <c r="U23" i="18"/>
  <c r="L23" i="18"/>
  <c r="O23" i="18"/>
  <c r="F23" i="18"/>
  <c r="AJ44" i="18"/>
  <c r="AJ55" i="18"/>
  <c r="AC14" i="19"/>
  <c r="AC12" i="19"/>
  <c r="AC11" i="19"/>
  <c r="O6" i="19"/>
  <c r="R6" i="19"/>
  <c r="U6" i="19"/>
  <c r="X6" i="19"/>
  <c r="AA6" i="19"/>
  <c r="AC7" i="19"/>
  <c r="AC8" i="19"/>
  <c r="L9" i="19"/>
  <c r="L17" i="19" s="1"/>
  <c r="AA9" i="19"/>
  <c r="X9" i="19"/>
  <c r="U9" i="19"/>
  <c r="U17" i="19" s="1"/>
  <c r="R9" i="19"/>
  <c r="O9" i="19"/>
  <c r="O17" i="19" s="1"/>
  <c r="AD7" i="19"/>
  <c r="AD8" i="19"/>
  <c r="AD9" i="19"/>
  <c r="AD10" i="19"/>
  <c r="AD11" i="19"/>
  <c r="AD12" i="19"/>
  <c r="AD13" i="19"/>
  <c r="AC10" i="19"/>
  <c r="AA17" i="19"/>
  <c r="G5" i="18" l="1"/>
  <c r="G96" i="18" s="1"/>
  <c r="R17" i="19"/>
  <c r="AC6" i="19"/>
  <c r="AC9" i="19"/>
  <c r="AC17" i="19" s="1"/>
  <c r="X17" i="19"/>
  <c r="AI85" i="18"/>
  <c r="AK97" i="18"/>
  <c r="AK101" i="18" s="1"/>
  <c r="AJ6" i="18"/>
  <c r="AJ85" i="18"/>
  <c r="P96" i="18"/>
  <c r="Y5" i="18"/>
  <c r="S5" i="18"/>
  <c r="V5" i="18"/>
  <c r="V96" i="18" s="1"/>
  <c r="J96" i="18"/>
  <c r="S96" i="18"/>
  <c r="AI6" i="18"/>
  <c r="M5" i="18"/>
  <c r="M96" i="18" s="1"/>
  <c r="AI23" i="18"/>
  <c r="Z23" i="18"/>
  <c r="AJ23" i="18"/>
  <c r="Z5" i="18" l="1"/>
  <c r="Z96" i="18" s="1"/>
  <c r="AJ96" i="18"/>
  <c r="AI96" i="18"/>
  <c r="Y97" i="18"/>
  <c r="Y99" i="18"/>
  <c r="AJ97" i="18" l="1"/>
</calcChain>
</file>

<file path=xl/sharedStrings.xml><?xml version="1.0" encoding="utf-8"?>
<sst xmlns="http://schemas.openxmlformats.org/spreadsheetml/2006/main" count="949" uniqueCount="378">
  <si>
    <t>Tárgynév</t>
  </si>
  <si>
    <t>Jelleg</t>
  </si>
  <si>
    <t>Kredit</t>
  </si>
  <si>
    <t>Tárgyfelelős</t>
  </si>
  <si>
    <t>ea</t>
  </si>
  <si>
    <t>K</t>
  </si>
  <si>
    <t>v</t>
  </si>
  <si>
    <t>gyj</t>
  </si>
  <si>
    <t>V</t>
  </si>
  <si>
    <t>Pogány Ágnes</t>
  </si>
  <si>
    <t>Bauer András</t>
  </si>
  <si>
    <t>Számon-kérés</t>
  </si>
  <si>
    <t>Tanszék</t>
  </si>
  <si>
    <t>KR</t>
  </si>
  <si>
    <t>Politikatudományi Intézet</t>
  </si>
  <si>
    <t>Bevezetés a politikatudományba</t>
  </si>
  <si>
    <t>Szociológia és Társadalompolitika Intézet</t>
  </si>
  <si>
    <t>Vezetéstudományi Intézet</t>
  </si>
  <si>
    <t xml:space="preserve">Vezetői számvitel </t>
  </si>
  <si>
    <t>Szakszeminárium</t>
  </si>
  <si>
    <t>Statisztika I.</t>
  </si>
  <si>
    <t>Gazdaságszociológia</t>
  </si>
  <si>
    <t>sz</t>
  </si>
  <si>
    <t>Kód</t>
  </si>
  <si>
    <t>Tsz.</t>
  </si>
  <si>
    <t>Statisztika Tsz.</t>
  </si>
  <si>
    <t>Makroökonómia Tsz.</t>
  </si>
  <si>
    <t>Pénzügyi Számvitel Tsz.</t>
  </si>
  <si>
    <t>Befektetések és Vállalati Pénzügy Tsz.</t>
  </si>
  <si>
    <t>Pénzügy Tsz.</t>
  </si>
  <si>
    <t>Marketing Tsz.</t>
  </si>
  <si>
    <t>Vezetői Számvitel Tsz.</t>
  </si>
  <si>
    <t>Számítástudományi Tsz.</t>
  </si>
  <si>
    <t>Mikroökonómia Tsz.</t>
  </si>
  <si>
    <t>Üzleti Gazdaságtan Tsz.</t>
  </si>
  <si>
    <t>Matematika Tsz.</t>
  </si>
  <si>
    <t>KV</t>
  </si>
  <si>
    <t>Döntéselmélet Tsz.</t>
  </si>
  <si>
    <t>2SZ31NAK03B</t>
  </si>
  <si>
    <t>4PU51NAK01B</t>
  </si>
  <si>
    <t>2GF26NBK01B</t>
  </si>
  <si>
    <t>2KG23NBK02B</t>
  </si>
  <si>
    <t>2VL60NBK01B</t>
  </si>
  <si>
    <t>2MA41NAK01B</t>
  </si>
  <si>
    <t>2IR32NAK07B</t>
  </si>
  <si>
    <t>7FI01NDV04B</t>
  </si>
  <si>
    <t>7FI01NDV05B</t>
  </si>
  <si>
    <t>7SO30NDV15B</t>
  </si>
  <si>
    <t>7GT02NDV04B</t>
  </si>
  <si>
    <t>2VL60NBK03B</t>
  </si>
  <si>
    <t>2SA53NCK04B</t>
  </si>
  <si>
    <t>2SA53NAK01B</t>
  </si>
  <si>
    <t>2JO11NAK02B</t>
  </si>
  <si>
    <t>7PO10NDV08B</t>
  </si>
  <si>
    <t>Szabó-Bakos Eszter</t>
  </si>
  <si>
    <t>TES_TESTNEV</t>
  </si>
  <si>
    <t>2DS91NAK03B</t>
  </si>
  <si>
    <t>a</t>
  </si>
  <si>
    <t>2VL60NBK09B</t>
  </si>
  <si>
    <t>2MF44NBK01B</t>
  </si>
  <si>
    <t>Tevékenységmenedzsment</t>
  </si>
  <si>
    <t>Testnevelési és Sportközpont</t>
  </si>
  <si>
    <t>Allgemeine Betriebswirtschaftslehre</t>
  </si>
  <si>
    <t>Grundlagen des Marketing</t>
  </si>
  <si>
    <t>Investierung und Finanzierung</t>
  </si>
  <si>
    <t>2BE52NAK01B</t>
  </si>
  <si>
    <t>2VE81NGK14B</t>
  </si>
  <si>
    <t>4MI25NAK02B</t>
  </si>
  <si>
    <t>Jeney László</t>
  </si>
  <si>
    <t>Filozófia</t>
  </si>
  <si>
    <t>Üzleti informatika</t>
  </si>
  <si>
    <t>Gazdaságpszichológia</t>
  </si>
  <si>
    <t>Számvitel alapjai</t>
  </si>
  <si>
    <t>Statisztika II.</t>
  </si>
  <si>
    <t>Gazdaságtörténet</t>
  </si>
  <si>
    <t>Környezetgazdaságtan</t>
  </si>
  <si>
    <t>Gazdaságföldrajz</t>
  </si>
  <si>
    <t>Európai Uniós ismeretek</t>
  </si>
  <si>
    <t>Pénzügytan</t>
  </si>
  <si>
    <t>Informatika</t>
  </si>
  <si>
    <t>I. évfolyam</t>
  </si>
  <si>
    <t>II. évfolyam</t>
  </si>
  <si>
    <t>III. évfolyam</t>
  </si>
  <si>
    <t>Kötelezően választható társadalomtudományi tárgyak: 3 X 1 tárgy</t>
  </si>
  <si>
    <t>Matematika I.</t>
  </si>
  <si>
    <t>Matematika II.</t>
  </si>
  <si>
    <t>Operációkutatás</t>
  </si>
  <si>
    <t>Választható tárgyak</t>
  </si>
  <si>
    <t>Összesen</t>
  </si>
  <si>
    <t>Kritérium tárgyak</t>
  </si>
  <si>
    <t>TANULMÁNYI ELŐADÓ ÉS A HALLGATÓ OLDALÁRÓL</t>
  </si>
  <si>
    <t>Alapozó kötelező tárgyak</t>
  </si>
  <si>
    <t>Szakmai kötelező tárgyak</t>
  </si>
  <si>
    <t>Választható tárgyak összesen</t>
  </si>
  <si>
    <t>Szakmai törzsanyag                                                                                                                                                                        (kötelezően választható)</t>
  </si>
  <si>
    <t>Kötelezően választható összesen</t>
  </si>
  <si>
    <t>Szakmai gyakorlat</t>
  </si>
  <si>
    <t>A SZAKFELELŐS OLDALÁRÓL</t>
  </si>
  <si>
    <t>A KKK OLDALÁRÓL</t>
  </si>
  <si>
    <t>13 =4+9</t>
  </si>
  <si>
    <t>Kötelező tárgyak összesen (szakmai gyakorlat nélkül)</t>
  </si>
  <si>
    <t>21=12+9</t>
  </si>
  <si>
    <t>Kötelezően választható tárgyak összesen</t>
  </si>
  <si>
    <t>Egyéb szabadon választhatók</t>
  </si>
  <si>
    <t>IV.</t>
  </si>
  <si>
    <t>Alapozó választható részei idegen nyelv + egyéb szabadon választható</t>
  </si>
  <si>
    <t xml:space="preserve">Alapozó ismeretek*              90-110  kr.                            (80-90 kr. Közgazdasági, módszertani, üzleti ismeretek, tér és fejlődés.. + 10-20 kr. Társadalomtudományi ismeret)          </t>
  </si>
  <si>
    <t xml:space="preserve">Szakmai törzsanyag **               70 - 90                          </t>
  </si>
  <si>
    <t>Alapképzési szak 2011/2012. operatív tanterve (2011.szeptemberi kezdés)</t>
  </si>
  <si>
    <t>Alapozó kötelezően választható</t>
  </si>
  <si>
    <t>Szakmai kötelezően választható</t>
  </si>
  <si>
    <t xml:space="preserve">Kötelező  tárgyak </t>
  </si>
  <si>
    <t xml:space="preserve">     Egyéb szabadon választható (ami az adott szakon szakmai, az nem lehet)</t>
  </si>
  <si>
    <t xml:space="preserve">Szakmai törzsanyag (kötelező, 2 része van: mindenhol kötelező, csak az adott szakon kötelező)                                                                                                                                                                         </t>
  </si>
  <si>
    <t>Szakmai kötelezően választható tárgyak</t>
  </si>
  <si>
    <t xml:space="preserve">Alapozó kötelezően választható tárgyak </t>
  </si>
  <si>
    <t xml:space="preserve">     Tér és fejlődést. Kötelezően választható</t>
  </si>
  <si>
    <t xml:space="preserve">     Társadalomtudo. Kötelezően választható</t>
  </si>
  <si>
    <t xml:space="preserve">     Idegen nyelv*</t>
  </si>
  <si>
    <t>* Egyeztetés alatt</t>
  </si>
  <si>
    <t xml:space="preserve"> ( 5 )</t>
  </si>
  <si>
    <t>Stratégia és Projektvezetés Tanszék</t>
  </si>
  <si>
    <t>Alapozó kötelezően választható részei: 1. üzleti, 2. társadalomtudományi</t>
  </si>
  <si>
    <t>Turizmus marketing</t>
  </si>
  <si>
    <t>Jászberényi Melinda</t>
  </si>
  <si>
    <t>Nemzetközi közlekedés és turizmus</t>
  </si>
  <si>
    <t>Turizmustervezés és régiófejlesztés</t>
  </si>
  <si>
    <t>Stratégiai és üzleti tervezés</t>
  </si>
  <si>
    <t>Corporate Environmental Management</t>
  </si>
  <si>
    <t>2KV71NCK03B</t>
  </si>
  <si>
    <t>2KG23NDK06B</t>
  </si>
  <si>
    <t>Vezetés és szervezés</t>
  </si>
  <si>
    <t>Információrendszerek</t>
  </si>
  <si>
    <t>összes kredit</t>
  </si>
  <si>
    <t>MEGJEGYZÉSEK</t>
  </si>
  <si>
    <t>Jelmagyarázat</t>
  </si>
  <si>
    <t>Jelleg - K-kötelező, KV-kötelezően választható, V-választható, KR-kritérium tárgy</t>
  </si>
  <si>
    <t>Számonkérés módja: v-vizsga, gyj-gyakorlati jegy, ai-aláírás</t>
  </si>
  <si>
    <t>A félév rovatban található számok a heti előadás és a heti szeminárium óraszámát jelölik.</t>
  </si>
  <si>
    <t>Vállalati pénzügyek - Investierung und Finanzierung</t>
  </si>
  <si>
    <t>Gazdaságpolitika - Allgemeine Volkswirtschaftslehre</t>
  </si>
  <si>
    <t>Marketing - Grundlagen des Marketing</t>
  </si>
  <si>
    <t xml:space="preserve">Vállalatgazdaságtan - Allgemeine Betriebswirtschaftslehre </t>
  </si>
  <si>
    <t xml:space="preserve">Az emelt szintű Speciális Pénzügyi-Matematikai Alapképzés tantárgyait az alapszak matematikai-pénzügyi tárgyai helyett vehetik fel </t>
  </si>
  <si>
    <t>a programba felvételt nyert hallgatók (lásd. SPM Melléklet).</t>
  </si>
  <si>
    <t>Tanterv</t>
  </si>
  <si>
    <t>A tárgyakat a mintatanterv szerinti ütemezésben ajánlott felvenni. A hallgató ettől eltérhet, figyelembe véve:</t>
  </si>
  <si>
    <t>2. az előtanulmányi rendet,</t>
  </si>
  <si>
    <t>3. tantárgyak meghirdetésének félévét</t>
  </si>
  <si>
    <t>4. félévenkénti átlagos 30 kredit teljesítését.</t>
  </si>
  <si>
    <t xml:space="preserve">Figyelem! </t>
  </si>
  <si>
    <t>A kredittúllépés szabályai a Tanulmányi és Vizsgaszabályzatban, valamint a Hallgatói Térítési és Juttatási Szabályzat Díjtételek táblázatában vannak rögzítve.</t>
  </si>
  <si>
    <t xml:space="preserve">Felhívjuk a figyelmüket, hogy tantervi változások lehetségesek!                            </t>
  </si>
  <si>
    <t>Az Európai Uniós Belső Piac</t>
  </si>
  <si>
    <t>2JO11NAK05B</t>
  </si>
  <si>
    <t>2SP72NAK01B</t>
  </si>
  <si>
    <t>4MA12NAK46B</t>
  </si>
  <si>
    <t>4MA12NAK47B</t>
  </si>
  <si>
    <t>4MA23NAK02B</t>
  </si>
  <si>
    <t>4OP13NAK20B</t>
  </si>
  <si>
    <t>4ST14NAK02B</t>
  </si>
  <si>
    <t>2JO11NAK06B</t>
  </si>
  <si>
    <t>Mikroökonómia</t>
  </si>
  <si>
    <r>
      <t xml:space="preserve">4 </t>
    </r>
    <r>
      <rPr>
        <sz val="10"/>
        <rFont val="Arial"/>
        <family val="2"/>
        <charset val="238"/>
      </rPr>
      <t xml:space="preserve">A </t>
    </r>
    <r>
      <rPr>
        <i/>
        <sz val="10"/>
        <rFont val="Arial"/>
        <family val="2"/>
      </rPr>
      <t>Testnevelés</t>
    </r>
    <r>
      <rPr>
        <sz val="10"/>
        <rFont val="Arial"/>
        <family val="2"/>
        <charset val="238"/>
      </rPr>
      <t xml:space="preserve"> 0 kredites kritérium tárgy. Két félévet kell teljesíteni aláírásért a képzési idő első négy féléve során.</t>
    </r>
  </si>
  <si>
    <r>
      <t xml:space="preserve">2 </t>
    </r>
    <r>
      <rPr>
        <sz val="10"/>
        <rFont val="Arial"/>
        <family val="2"/>
        <charset val="238"/>
      </rPr>
      <t>A kettő közül az egyiket kötelező felvenni (Makroökonómia vagy Makroökonómia (emelt))</t>
    </r>
  </si>
  <si>
    <r>
      <t>1</t>
    </r>
    <r>
      <rPr>
        <sz val="10"/>
        <rFont val="Arial"/>
        <family val="2"/>
        <charset val="238"/>
      </rPr>
      <t xml:space="preserve"> Az alábbi tárgyak német nyelven is felvehetők</t>
    </r>
  </si>
  <si>
    <r>
      <t>3</t>
    </r>
    <r>
      <rPr>
        <sz val="10"/>
        <rFont val="Arial"/>
        <family val="2"/>
        <charset val="238"/>
      </rPr>
      <t xml:space="preserve"> A hallgatók tanulmányaik során </t>
    </r>
    <r>
      <rPr>
        <i/>
        <sz val="10"/>
        <rFont val="Arial"/>
        <family val="2"/>
      </rPr>
      <t>négy</t>
    </r>
    <r>
      <rPr>
        <sz val="10"/>
        <rFont val="Arial"/>
        <family val="2"/>
        <charset val="238"/>
      </rPr>
      <t xml:space="preserve"> féléven keresztül tanulhatnak térítésmentesen nyelvet.</t>
    </r>
  </si>
  <si>
    <t>1. hogy az utolsó két olyan félévben, amelyben hallgatói jogviszonya nem szünetelt (aktív), meg kell szereznie legalább a szak ajánlott mintatantervében előírt kreditmennyiség ötven százalékát, ellenkező esetben tanulmányait a következő tanévben kizárólag költségtérítéses formában folytathatja,</t>
  </si>
  <si>
    <r>
      <t xml:space="preserve">Makroökonómia </t>
    </r>
    <r>
      <rPr>
        <u/>
        <vertAlign val="superscript"/>
        <sz val="10"/>
        <color indexed="12"/>
        <rFont val="Arial"/>
        <family val="2"/>
      </rPr>
      <t>2</t>
    </r>
  </si>
  <si>
    <r>
      <t xml:space="preserve">Marketing </t>
    </r>
    <r>
      <rPr>
        <u/>
        <vertAlign val="superscript"/>
        <sz val="10"/>
        <color indexed="12"/>
        <rFont val="Arial"/>
        <family val="2"/>
      </rPr>
      <t>1</t>
    </r>
  </si>
  <si>
    <r>
      <t xml:space="preserve">Vállalati pénzügyek </t>
    </r>
    <r>
      <rPr>
        <u/>
        <vertAlign val="superscript"/>
        <sz val="10"/>
        <color indexed="12"/>
        <rFont val="Arial"/>
        <family val="2"/>
      </rPr>
      <t>1</t>
    </r>
  </si>
  <si>
    <t>2SZ74NCK06B</t>
  </si>
  <si>
    <t>Sugár András</t>
  </si>
  <si>
    <t>Ekvivalens tárgy</t>
  </si>
  <si>
    <t>Előkövetelmény (tantárgy neve és kódja)</t>
  </si>
  <si>
    <t>Komplex vizsga</t>
  </si>
  <si>
    <t>Szakirányválasztáskor</t>
  </si>
  <si>
    <t>Név</t>
  </si>
  <si>
    <t>Komplex vizsga tárgyai (x-szel kérjük jelölni)</t>
  </si>
  <si>
    <t>Komplex vizsga ideje: záróvizsgakor vagy előtte</t>
  </si>
  <si>
    <t>Komplex vizsga módja: írásban és/vagy szóban</t>
  </si>
  <si>
    <t>Szakirányválasztáshoz szükséges tárgyak (az összes kötelező tárgy mellett)</t>
  </si>
  <si>
    <t>Rangsorolást képező tárgyak (x-szel jelölni) + megjegyzés</t>
  </si>
  <si>
    <t>Matematikai alapok II.</t>
  </si>
  <si>
    <t>4MA12NAK09B (KM+NG+TV szakokon)</t>
  </si>
  <si>
    <t>4MA12NAK02B (KM+NG+TV szakokon)</t>
  </si>
  <si>
    <t>Matematikai alapok I.</t>
  </si>
  <si>
    <t>2VE81NGK03B</t>
  </si>
  <si>
    <t>4OP13NAK06B</t>
  </si>
  <si>
    <t>Gazdaságmatematika</t>
  </si>
  <si>
    <r>
      <t xml:space="preserve">Vállalatgazdaságtan </t>
    </r>
    <r>
      <rPr>
        <u/>
        <vertAlign val="superscript"/>
        <sz val="10"/>
        <color indexed="12"/>
        <rFont val="Arial"/>
        <family val="2"/>
        <charset val="238"/>
      </rPr>
      <t>1</t>
    </r>
  </si>
  <si>
    <r>
      <t xml:space="preserve">Marketing </t>
    </r>
    <r>
      <rPr>
        <u/>
        <vertAlign val="superscript"/>
        <sz val="10"/>
        <color indexed="12"/>
        <rFont val="Arial"/>
        <family val="2"/>
        <charset val="238"/>
      </rPr>
      <t>1</t>
    </r>
  </si>
  <si>
    <t xml:space="preserve">4MA12NAK47B Matematika II. és 4ST14NAK02B Statisztika I. </t>
  </si>
  <si>
    <r>
      <t xml:space="preserve">Vállalati pénzügyek </t>
    </r>
    <r>
      <rPr>
        <u/>
        <vertAlign val="superscript"/>
        <sz val="10"/>
        <color indexed="12"/>
        <rFont val="Arial"/>
        <family val="2"/>
        <charset val="238"/>
      </rPr>
      <t>1</t>
    </r>
  </si>
  <si>
    <t>( 3 )</t>
  </si>
  <si>
    <t>Szervezeti magatartás tanszék - DSG</t>
  </si>
  <si>
    <r>
      <t xml:space="preserve">Szervezeti magatartás </t>
    </r>
    <r>
      <rPr>
        <u/>
        <vertAlign val="superscript"/>
        <sz val="10"/>
        <color indexed="17"/>
        <rFont val="Arial"/>
        <family val="2"/>
        <charset val="238"/>
      </rPr>
      <t>1</t>
    </r>
  </si>
  <si>
    <t>2VL60NBK10B</t>
  </si>
  <si>
    <t>Vas Réka</t>
  </si>
  <si>
    <t>Szántó Zoltán</t>
  </si>
  <si>
    <t xml:space="preserve">4ST14NAK25B </t>
  </si>
  <si>
    <r>
      <t xml:space="preserve">Gazdasági jog </t>
    </r>
    <r>
      <rPr>
        <u/>
        <vertAlign val="superscript"/>
        <sz val="10"/>
        <color indexed="12"/>
        <rFont val="Arial"/>
        <family val="2"/>
        <charset val="238"/>
      </rPr>
      <t>7</t>
    </r>
  </si>
  <si>
    <t>Gyenge Magdolna</t>
  </si>
  <si>
    <t>4ST14NAK03B</t>
  </si>
  <si>
    <t>4ST14NAK07B</t>
  </si>
  <si>
    <t>Szervezeti magatartás és emberi erőforrás</t>
  </si>
  <si>
    <t xml:space="preserve">Verhalten in Organisationen und Personal </t>
  </si>
  <si>
    <t xml:space="preserve">Szervezeti magatartás - Verhalten in Organisationen und Personal </t>
  </si>
  <si>
    <r>
      <t>7</t>
    </r>
    <r>
      <rPr>
        <sz val="10"/>
        <rFont val="Arial"/>
        <family val="2"/>
        <charset val="238"/>
      </rPr>
      <t xml:space="preserve"> Gazdasági jog kötelező tárgy időben választható</t>
    </r>
  </si>
  <si>
    <t>2VE81NAK07B</t>
  </si>
  <si>
    <t>Dobos Ágota</t>
  </si>
  <si>
    <t>Idegen Nyelvi Oktató-és Kutatóközpont</t>
  </si>
  <si>
    <t>2GF26NCK07B</t>
  </si>
  <si>
    <t>Turizmus rendszerösszefüggései</t>
  </si>
  <si>
    <t>Számonkérés</t>
  </si>
  <si>
    <r>
      <t xml:space="preserve">TESTNEVELÉS </t>
    </r>
    <r>
      <rPr>
        <vertAlign val="superscript"/>
        <sz val="10"/>
        <color indexed="8"/>
        <rFont val="Arial"/>
        <family val="2"/>
        <charset val="238"/>
      </rPr>
      <t>4</t>
    </r>
  </si>
  <si>
    <t>2GF26NCK08B</t>
  </si>
  <si>
    <t>Forgács Attila</t>
  </si>
  <si>
    <t>7PE20NCV97B</t>
  </si>
  <si>
    <t>Fejezetek a szociálpszichológiából</t>
  </si>
  <si>
    <t>Magatartástud. és Kommunikációelm. Intézet</t>
  </si>
  <si>
    <t>Kiss Olga</t>
  </si>
  <si>
    <t>Turisztikai erőforrások és desztinációk</t>
  </si>
  <si>
    <t>Food Service Management</t>
  </si>
  <si>
    <t>2GF26NBK04B</t>
  </si>
  <si>
    <t>2GF26NBK05B</t>
  </si>
  <si>
    <t xml:space="preserve">III. évfolyam </t>
  </si>
  <si>
    <t>Turizmus rendszere</t>
  </si>
  <si>
    <t>Michalkó Gábor</t>
  </si>
  <si>
    <t>Kommunikációs gyakorlat a turizmusban</t>
  </si>
  <si>
    <t>Vladár Csaba</t>
  </si>
  <si>
    <t>Michalkó Gábor</t>
  </si>
  <si>
    <t>Gazdasági Jogi Tanszék</t>
  </si>
  <si>
    <t>Walter György</t>
  </si>
  <si>
    <t>Befektetések és Vállalati Pénzügy Tsz. -DSG</t>
  </si>
  <si>
    <t>Szilas Roland</t>
  </si>
  <si>
    <t>Solymosi Tamás</t>
  </si>
  <si>
    <t>Matyusz Zsolt</t>
  </si>
  <si>
    <t>Marjainé Szerényi Zsuzsanna</t>
  </si>
  <si>
    <t>7NK40NGK89B</t>
  </si>
  <si>
    <t>Kengyel Ákos</t>
  </si>
  <si>
    <t>Nemzetközi tanulmányok Intézet</t>
  </si>
  <si>
    <t>Zsóka Ágnes</t>
  </si>
  <si>
    <t>Neulinger Ágnes</t>
  </si>
  <si>
    <t>Marketingkutatás és Fogyasztói Magatartás Tsz.</t>
  </si>
  <si>
    <t>Nemzetközi marketing</t>
  </si>
  <si>
    <t>Malota Erzsébet</t>
  </si>
  <si>
    <t>Kulturális turizmus</t>
  </si>
  <si>
    <t>2MF44NCK01B</t>
  </si>
  <si>
    <t>2MF44NDK02B</t>
  </si>
  <si>
    <t>Marketingkutatás</t>
  </si>
  <si>
    <t>Kazainé Ónodi Annamária</t>
  </si>
  <si>
    <t>Megjegyzés</t>
  </si>
  <si>
    <t>Ásványi Katalin</t>
  </si>
  <si>
    <t>A turizmus gazdasági joga</t>
  </si>
  <si>
    <t>Lakatos László Péter</t>
  </si>
  <si>
    <t>Intézményi Közgazdaságtan</t>
  </si>
  <si>
    <t>2VL60NDV01B</t>
  </si>
  <si>
    <t>Sport-és rendezvénymenedzsment</t>
  </si>
  <si>
    <t>András Krisztina</t>
  </si>
  <si>
    <t>2DS91NDK01B</t>
  </si>
  <si>
    <t>(4)</t>
  </si>
  <si>
    <t>Döntési technikák - Betriebswirtschaftliche Entscheidungstheorie</t>
  </si>
  <si>
    <t>Turizmus gazdaságtana</t>
  </si>
  <si>
    <t>4OG33NAV27B</t>
  </si>
  <si>
    <t>Gazdaságföldrajz, Geoökönómia és Fenntartható Fejlődés</t>
  </si>
  <si>
    <t>Kiss Csaba</t>
  </si>
  <si>
    <t>Nemessányi Zoltán</t>
  </si>
  <si>
    <t>Metzinger Péter</t>
  </si>
  <si>
    <t>Bán Dániel</t>
  </si>
  <si>
    <t>Rendezvényszervezés</t>
  </si>
  <si>
    <t>Kiss Kornélia</t>
  </si>
  <si>
    <t>Török Gábor</t>
  </si>
  <si>
    <t>2GF26NCK17B</t>
  </si>
  <si>
    <t>2GF26NCK18B</t>
  </si>
  <si>
    <t>2GF26NCK19B</t>
  </si>
  <si>
    <t>2GF26NCK20B</t>
  </si>
  <si>
    <t>Jelen Tibor</t>
  </si>
  <si>
    <t>Turizmus elosztási csatornái</t>
  </si>
  <si>
    <t>( 2 )</t>
  </si>
  <si>
    <t>( 0 )</t>
  </si>
  <si>
    <t>( 1 )</t>
  </si>
  <si>
    <t>Logisztika és Ellátási Lánc Menedzsment Tanszék</t>
  </si>
  <si>
    <t>Tudományterületek</t>
  </si>
  <si>
    <t>Közgazdaságtani/módszertani</t>
  </si>
  <si>
    <t>Társadalomtudományi</t>
  </si>
  <si>
    <t xml:space="preserve">Turizmus és vendéglátás </t>
  </si>
  <si>
    <t>Előadás /óraszám</t>
  </si>
  <si>
    <t>Szeminárium / óraszám</t>
  </si>
  <si>
    <t>Térségi turisztikai termékfejlesztés</t>
  </si>
  <si>
    <t>Marktforschung (DSG)</t>
  </si>
  <si>
    <t>Szemináiumos tárgy</t>
  </si>
  <si>
    <t>Csak előadásos tárgy</t>
  </si>
  <si>
    <t>Térségi marketingkommunikáció és márkázás</t>
  </si>
  <si>
    <t xml:space="preserve">Zsóka Ágnes </t>
  </si>
  <si>
    <t>Rendezvényszervezés differenciált ismeret (modul)</t>
  </si>
  <si>
    <t>Térségi menedzsment  differenciált ismeret (modul)</t>
  </si>
  <si>
    <t>Szállodamenedzsment</t>
  </si>
  <si>
    <t>Vendéglátás és gasztronómia</t>
  </si>
  <si>
    <t xml:space="preserve">Tárgyfelelős </t>
  </si>
  <si>
    <t>Szálloda- és vendgátásmenedzsment</t>
  </si>
  <si>
    <t>Rendezvényszervezés alapjai</t>
  </si>
  <si>
    <t>Konferenciaszervezés</t>
  </si>
  <si>
    <t>Vállalati és szervezeti rendezvények</t>
  </si>
  <si>
    <t>Sportrendezvények menedzsmentje</t>
  </si>
  <si>
    <t>Simon Judit</t>
  </si>
  <si>
    <t>További differenciált szakmai ismeretek</t>
  </si>
  <si>
    <t>MMI Turizmus Tanszék</t>
  </si>
  <si>
    <t>DSG</t>
  </si>
  <si>
    <t>5</t>
  </si>
  <si>
    <t>eCornell *</t>
  </si>
  <si>
    <t>*</t>
  </si>
  <si>
    <t>Szabó Lajos György</t>
  </si>
  <si>
    <t>gy</t>
  </si>
  <si>
    <t>Tallos Péter</t>
  </si>
  <si>
    <t>Operációkutatás és Aktuáriustudományok Tsz.</t>
  </si>
  <si>
    <t>Kürthy Gábor</t>
  </si>
  <si>
    <t>Összehasonlító és Intézményi Gazdaságtan Tsz</t>
  </si>
  <si>
    <t>Lehoczky Mária</t>
  </si>
  <si>
    <t>Marketing Tsz</t>
  </si>
  <si>
    <t>Teljes előkövetelmény: 2SA53NAK01B, Számvitel alapjai</t>
  </si>
  <si>
    <t>2GF26NCK22B</t>
  </si>
  <si>
    <r>
      <t xml:space="preserve">Kötelezően választható szakmai tárgyak (a felsorolt tárgyakból </t>
    </r>
    <r>
      <rPr>
        <b/>
        <sz val="10"/>
        <color indexed="10"/>
        <rFont val="Arial"/>
        <family val="2"/>
        <charset val="238"/>
      </rPr>
      <t>20</t>
    </r>
    <r>
      <rPr>
        <b/>
        <sz val="10"/>
        <color indexed="8"/>
        <rFont val="Arial"/>
        <family val="2"/>
        <charset val="238"/>
      </rPr>
      <t xml:space="preserve"> kreditet kell teljesíteni) A modulok esetében a felajánlott 4 tantárgyból, minimum 3 teljesítendő a modul elvégzéséhez. A modulok választása nem kötelező, aki nem kíván modult választani, szabadon választhat az alábbi tárgyakból.</t>
    </r>
  </si>
  <si>
    <t>2MA41NAK06B</t>
  </si>
  <si>
    <t>2MA41NAK07B</t>
  </si>
  <si>
    <t>2MA41NAK08B</t>
  </si>
  <si>
    <t>2MA41NAK10B</t>
  </si>
  <si>
    <t>2VL60NAV06B</t>
  </si>
  <si>
    <t>2MA41NAK11B</t>
  </si>
  <si>
    <t>Szakszeminárium 1.</t>
  </si>
  <si>
    <t>Szakszeminárium 2.</t>
  </si>
  <si>
    <t>2MA41NAK12B</t>
  </si>
  <si>
    <t>2DS91NDK02B</t>
  </si>
  <si>
    <t>2MA41NAK05B</t>
  </si>
  <si>
    <t>Baksa-Haskó Gabriella</t>
  </si>
  <si>
    <t>Health and Wellness tourism</t>
  </si>
  <si>
    <t>Szakmai kommunikáció alapjai</t>
  </si>
  <si>
    <t>Névváltoztatás</t>
  </si>
  <si>
    <t>Pinke-Sziva Ivett</t>
  </si>
  <si>
    <t>Marketing Tsz.-DSG</t>
  </si>
  <si>
    <t>Puhle Michael</t>
  </si>
  <si>
    <t>Gáspár Judit</t>
  </si>
  <si>
    <r>
      <t>Marketingkutatás</t>
    </r>
    <r>
      <rPr>
        <u/>
        <vertAlign val="superscript"/>
        <sz val="10"/>
        <color indexed="12"/>
        <rFont val="Arial"/>
        <family val="2"/>
        <charset val="238"/>
      </rPr>
      <t>1</t>
    </r>
  </si>
  <si>
    <t xml:space="preserve">Marketingkutatás - Marktforschung </t>
  </si>
  <si>
    <t>(5)</t>
  </si>
  <si>
    <t>(2)</t>
  </si>
  <si>
    <t>2MA41NAK15B</t>
  </si>
  <si>
    <t>2GF26NCK03B</t>
  </si>
  <si>
    <t>4MA23NAK16B</t>
  </si>
  <si>
    <r>
      <t>Nemzetközi kereskedelem</t>
    </r>
    <r>
      <rPr>
        <b/>
        <sz val="12"/>
        <color theme="1"/>
        <rFont val="Times New Roman"/>
        <family val="1"/>
        <charset val="238"/>
      </rPr>
      <t xml:space="preserve"> </t>
    </r>
  </si>
  <si>
    <t>Misz József</t>
  </si>
  <si>
    <t>4MA23NAK14B</t>
  </si>
  <si>
    <r>
      <t>Nemzetközi makroökonómia</t>
    </r>
    <r>
      <rPr>
        <b/>
        <sz val="12"/>
        <color theme="1"/>
        <rFont val="Times New Roman"/>
        <family val="1"/>
        <charset val="238"/>
      </rPr>
      <t xml:space="preserve"> </t>
    </r>
  </si>
  <si>
    <t xml:space="preserve">Varga Gergely </t>
  </si>
  <si>
    <r>
      <t xml:space="preserve">Szervezeti magatartás </t>
    </r>
    <r>
      <rPr>
        <u/>
        <vertAlign val="superscript"/>
        <sz val="10"/>
        <color indexed="12"/>
        <rFont val="Arial"/>
        <family val="2"/>
        <charset val="238"/>
      </rPr>
      <t>1</t>
    </r>
  </si>
  <si>
    <t>Betriebswirtschaftliche Entscheidungstheorie</t>
  </si>
  <si>
    <r>
      <t xml:space="preserve">Döntési technikák </t>
    </r>
    <r>
      <rPr>
        <u/>
        <vertAlign val="superscript"/>
        <sz val="10"/>
        <color indexed="12"/>
        <rFont val="Arial"/>
        <family val="2"/>
        <charset val="238"/>
      </rPr>
      <t>1</t>
    </r>
  </si>
  <si>
    <t>Egyedi projektek vezetése</t>
  </si>
  <si>
    <r>
      <t xml:space="preserve">idegennyelv </t>
    </r>
    <r>
      <rPr>
        <vertAlign val="superscript"/>
        <sz val="10"/>
        <rFont val="Arial"/>
        <family val="2"/>
        <charset val="238"/>
      </rPr>
      <t>3</t>
    </r>
  </si>
  <si>
    <t>Vaszkun Balázs</t>
  </si>
  <si>
    <t>Vezetés és Szervezés Tsz.</t>
  </si>
  <si>
    <t>4EE21NAV01B</t>
  </si>
  <si>
    <t>A munkaerőpiac és munkaszervezet közgazdaságtana</t>
  </si>
  <si>
    <t>Lőrincz László</t>
  </si>
  <si>
    <t>Munkagazdaságtan Központ</t>
  </si>
  <si>
    <t>2GF26NCK21B</t>
  </si>
  <si>
    <t>Bartók Adrienne</t>
  </si>
  <si>
    <t>Logisztika és Ellátási Lánc Menedzsment Tanszék-DSG</t>
  </si>
  <si>
    <t xml:space="preserve">Tourism and World Economy </t>
  </si>
  <si>
    <t>Marketing-, Média-és Designkommunikáció Tanszék</t>
  </si>
  <si>
    <t>2GF26NCK11B</t>
  </si>
  <si>
    <t>Kötelezően választható elméleti-gazdaságtani tárgyak: 3 X 1 tárgy</t>
  </si>
  <si>
    <t xml:space="preserve">2SZ74NDV02B </t>
  </si>
  <si>
    <t>Habis Helga</t>
  </si>
  <si>
    <t>Rosta Miklós</t>
  </si>
  <si>
    <t>Turizmus-vendéglátás szak  2019/20/1</t>
  </si>
  <si>
    <t>2MA41NAK09B</t>
  </si>
  <si>
    <t>2SZ74NCK04B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</si>
</sst>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_-* #,##0.000\ _F_t_-;\-* #,##0.000\ _F_t_-;_-* &quot;-&quot;??\ _F_t_-;_-@_-"/>
    <numFmt numFmtId="166" formatCode="_-* #,##0\ _F_t_-;\-* #,##0\ _F_t_-;_-* &quot;-&quot;??\ _F_t_-;_-@_-"/>
  </numFmts>
  <fonts count="10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  <charset val="238"/>
    </font>
    <font>
      <sz val="7"/>
      <name val="Arial"/>
      <family val="2"/>
    </font>
    <font>
      <b/>
      <sz val="9"/>
      <name val="Arial"/>
      <family val="2"/>
    </font>
    <font>
      <sz val="10"/>
      <color indexed="55"/>
      <name val="Arial"/>
      <family val="2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9"/>
      <name val="Arial"/>
      <family val="2"/>
      <charset val="238"/>
    </font>
    <font>
      <b/>
      <sz val="7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55"/>
      <name val="Arial"/>
      <family val="2"/>
    </font>
    <font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  <charset val="238"/>
    </font>
    <font>
      <i/>
      <sz val="10"/>
      <name val="Arial"/>
      <family val="2"/>
    </font>
    <font>
      <sz val="9"/>
      <name val="Arial"/>
      <family val="2"/>
      <charset val="238"/>
    </font>
    <font>
      <vertAlign val="superscript"/>
      <sz val="10"/>
      <name val="Arial"/>
      <family val="2"/>
    </font>
    <font>
      <u/>
      <vertAlign val="superscript"/>
      <sz val="10"/>
      <color indexed="12"/>
      <name val="Arial"/>
      <family val="2"/>
    </font>
    <font>
      <sz val="9.5"/>
      <name val="Arial"/>
      <family val="2"/>
    </font>
    <font>
      <b/>
      <sz val="10"/>
      <color indexed="10"/>
      <name val="Arial"/>
      <family val="2"/>
    </font>
    <font>
      <strike/>
      <sz val="10"/>
      <color indexed="10"/>
      <name val="Arial"/>
      <family val="2"/>
      <charset val="238"/>
    </font>
    <font>
      <sz val="9.5"/>
      <color indexed="10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vertAlign val="superscript"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7"/>
      <name val="Arial"/>
      <family val="2"/>
      <charset val="238"/>
    </font>
    <font>
      <u/>
      <sz val="10"/>
      <color indexed="17"/>
      <name val="Arial"/>
      <family val="2"/>
      <charset val="238"/>
    </font>
    <font>
      <u/>
      <vertAlign val="superscript"/>
      <sz val="10"/>
      <color indexed="17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.5"/>
      <name val="Arial"/>
      <family val="2"/>
      <charset val="238"/>
    </font>
    <font>
      <sz val="10"/>
      <color indexed="10"/>
      <name val="Arial"/>
      <family val="2"/>
      <charset val="238"/>
    </font>
    <font>
      <sz val="9.5"/>
      <color indexed="10"/>
      <name val="Arial"/>
      <family val="2"/>
      <charset val="238"/>
    </font>
    <font>
      <sz val="10"/>
      <name val="Arial"/>
      <family val="2"/>
      <charset val="238"/>
    </font>
    <font>
      <sz val="9.5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name val="Arial"/>
      <family val="2"/>
    </font>
    <font>
      <strike/>
      <sz val="10"/>
      <name val="Arial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9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b/>
      <sz val="12"/>
      <color indexed="10"/>
      <name val="Arial"/>
      <family val="2"/>
      <charset val="238"/>
    </font>
    <font>
      <b/>
      <sz val="12"/>
      <name val="Arial Narrow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indexed="8"/>
      <name val="Arial"/>
      <family val="2"/>
      <charset val="238"/>
    </font>
    <font>
      <sz val="9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indexed="8"/>
      <name val="Arial Narrow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theme="1"/>
      <name val="Times New Roman"/>
      <family val="1"/>
      <charset val="238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2"/>
      <color rgb="FF0033CC"/>
      <name val="Arial"/>
      <family val="2"/>
      <charset val="238"/>
    </font>
    <font>
      <b/>
      <sz val="14"/>
      <color rgb="FF0033CC"/>
      <name val="Arial"/>
      <family val="2"/>
      <charset val="238"/>
    </font>
    <font>
      <b/>
      <sz val="10"/>
      <color rgb="FF0033CC"/>
      <name val="Arial"/>
      <family val="2"/>
    </font>
    <font>
      <sz val="10"/>
      <color theme="6" tint="-0.499984740745262"/>
      <name val="Arial"/>
      <family val="2"/>
    </font>
    <font>
      <u/>
      <sz val="10"/>
      <color theme="6" tint="-0.49998474074526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8" fillId="0" borderId="0"/>
    <xf numFmtId="0" fontId="2" fillId="0" borderId="0"/>
  </cellStyleXfs>
  <cellXfs count="53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23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6" fillId="3" borderId="0" xfId="0" applyFont="1" applyFill="1" applyBorder="1"/>
    <xf numFmtId="0" fontId="2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textRotation="255" wrapText="1"/>
    </xf>
    <xf numFmtId="0" fontId="14" fillId="0" borderId="14" xfId="0" applyFont="1" applyFill="1" applyBorder="1" applyAlignment="1">
      <alignment horizontal="center" vertical="center" textRotation="255" wrapText="1"/>
    </xf>
    <xf numFmtId="0" fontId="0" fillId="3" borderId="15" xfId="0" applyFill="1" applyBorder="1" applyAlignment="1">
      <alignment horizontal="center" vertical="center"/>
    </xf>
    <xf numFmtId="0" fontId="13" fillId="3" borderId="15" xfId="0" applyFont="1" applyFill="1" applyBorder="1" applyAlignment="1">
      <alignment vertical="center"/>
    </xf>
    <xf numFmtId="0" fontId="0" fillId="3" borderId="16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12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32" fillId="4" borderId="20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0" fontId="27" fillId="7" borderId="2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32" fillId="4" borderId="4" xfId="0" applyFont="1" applyFill="1" applyBorder="1" applyAlignment="1">
      <alignment vertical="center" wrapText="1"/>
    </xf>
    <xf numFmtId="0" fontId="32" fillId="4" borderId="10" xfId="0" applyFont="1" applyFill="1" applyBorder="1" applyAlignment="1">
      <alignment vertical="center" wrapText="1"/>
    </xf>
    <xf numFmtId="0" fontId="32" fillId="4" borderId="24" xfId="0" applyFont="1" applyFill="1" applyBorder="1" applyAlignment="1">
      <alignment horizontal="center" vertical="center"/>
    </xf>
    <xf numFmtId="0" fontId="32" fillId="4" borderId="25" xfId="0" applyFont="1" applyFill="1" applyBorder="1" applyAlignment="1">
      <alignment vertical="center" wrapText="1"/>
    </xf>
    <xf numFmtId="0" fontId="32" fillId="4" borderId="2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vertical="center" wrapText="1"/>
    </xf>
    <xf numFmtId="0" fontId="34" fillId="3" borderId="0" xfId="0" applyFont="1" applyFill="1" applyBorder="1" applyAlignment="1">
      <alignment vertical="center"/>
    </xf>
    <xf numFmtId="0" fontId="34" fillId="3" borderId="0" xfId="0" applyFont="1" applyFill="1" applyBorder="1" applyAlignment="1">
      <alignment vertical="center" wrapText="1"/>
    </xf>
    <xf numFmtId="0" fontId="34" fillId="3" borderId="0" xfId="0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vertical="center"/>
    </xf>
    <xf numFmtId="0" fontId="32" fillId="4" borderId="27" xfId="0" applyFont="1" applyFill="1" applyBorder="1" applyAlignment="1">
      <alignment vertical="center" wrapText="1"/>
    </xf>
    <xf numFmtId="0" fontId="32" fillId="4" borderId="28" xfId="0" applyFont="1" applyFill="1" applyBorder="1" applyAlignment="1">
      <alignment vertical="center" wrapText="1"/>
    </xf>
    <xf numFmtId="0" fontId="32" fillId="4" borderId="29" xfId="0" applyFont="1" applyFill="1" applyBorder="1" applyAlignment="1">
      <alignment horizontal="center" vertical="center"/>
    </xf>
    <xf numFmtId="0" fontId="32" fillId="4" borderId="30" xfId="0" applyFont="1" applyFill="1" applyBorder="1" applyAlignment="1">
      <alignment horizontal="center" vertical="center"/>
    </xf>
    <xf numFmtId="0" fontId="20" fillId="0" borderId="4" xfId="0" applyFont="1" applyFill="1" applyBorder="1"/>
    <xf numFmtId="0" fontId="20" fillId="0" borderId="1" xfId="0" applyFont="1" applyFill="1" applyBorder="1"/>
    <xf numFmtId="0" fontId="20" fillId="0" borderId="31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vertic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 textRotation="90"/>
    </xf>
    <xf numFmtId="0" fontId="20" fillId="0" borderId="31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vertical="center" wrapText="1"/>
    </xf>
    <xf numFmtId="0" fontId="27" fillId="7" borderId="33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vertical="center" wrapText="1"/>
    </xf>
    <xf numFmtId="0" fontId="29" fillId="3" borderId="0" xfId="0" applyFont="1" applyFill="1" applyBorder="1" applyAlignment="1">
      <alignment vertical="center" wrapText="1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wrapText="1"/>
    </xf>
    <xf numFmtId="0" fontId="5" fillId="3" borderId="34" xfId="0" applyFont="1" applyFill="1" applyBorder="1" applyAlignment="1"/>
    <xf numFmtId="0" fontId="5" fillId="3" borderId="0" xfId="0" applyFont="1" applyFill="1" applyBorder="1" applyAlignment="1"/>
    <xf numFmtId="0" fontId="41" fillId="3" borderId="0" xfId="0" applyFont="1" applyFill="1" applyBorder="1" applyAlignment="1"/>
    <xf numFmtId="0" fontId="3" fillId="0" borderId="2" xfId="2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vertical="center"/>
    </xf>
    <xf numFmtId="0" fontId="45" fillId="0" borderId="1" xfId="0" applyFont="1" applyFill="1" applyBorder="1" applyAlignment="1">
      <alignment vertical="center"/>
    </xf>
    <xf numFmtId="0" fontId="44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/>
    </xf>
    <xf numFmtId="0" fontId="61" fillId="0" borderId="1" xfId="0" applyFont="1" applyFill="1" applyBorder="1" applyAlignment="1">
      <alignment vertical="center"/>
    </xf>
    <xf numFmtId="0" fontId="59" fillId="0" borderId="1" xfId="0" applyFont="1" applyFill="1" applyBorder="1" applyAlignment="1">
      <alignment horizontal="center" vertical="center"/>
    </xf>
    <xf numFmtId="0" fontId="60" fillId="4" borderId="1" xfId="0" applyFont="1" applyFill="1" applyBorder="1" applyAlignment="1">
      <alignment horizontal="center" vertical="center"/>
    </xf>
    <xf numFmtId="0" fontId="49" fillId="3" borderId="0" xfId="0" applyFont="1" applyFill="1" applyBorder="1"/>
    <xf numFmtId="0" fontId="66" fillId="3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5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6" fillId="0" borderId="35" xfId="0" applyFont="1" applyFill="1" applyBorder="1"/>
    <xf numFmtId="0" fontId="5" fillId="0" borderId="0" xfId="0" applyFont="1" applyFill="1" applyBorder="1"/>
    <xf numFmtId="0" fontId="49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20" fillId="11" borderId="1" xfId="0" applyFont="1" applyFill="1" applyBorder="1" applyAlignment="1">
      <alignment horizontal="center" vertical="center"/>
    </xf>
    <xf numFmtId="0" fontId="43" fillId="12" borderId="1" xfId="0" applyFont="1" applyFill="1" applyBorder="1" applyAlignment="1">
      <alignment vertical="center"/>
    </xf>
    <xf numFmtId="0" fontId="17" fillId="12" borderId="0" xfId="0" applyFont="1" applyFill="1" applyBorder="1" applyAlignment="1">
      <alignment vertical="center"/>
    </xf>
    <xf numFmtId="0" fontId="37" fillId="12" borderId="0" xfId="0" applyFont="1" applyFill="1" applyBorder="1" applyAlignment="1">
      <alignment horizontal="left" vertical="center"/>
    </xf>
    <xf numFmtId="0" fontId="4" fillId="3" borderId="0" xfId="0" applyFont="1" applyFill="1" applyBorder="1"/>
    <xf numFmtId="0" fontId="3" fillId="0" borderId="6" xfId="2" applyFont="1" applyFill="1" applyBorder="1" applyAlignment="1" applyProtection="1">
      <alignment vertical="center"/>
    </xf>
    <xf numFmtId="0" fontId="68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8" fillId="12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0" fillId="11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68" fillId="0" borderId="1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0" fontId="68" fillId="0" borderId="48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vertical="center"/>
    </xf>
    <xf numFmtId="0" fontId="9" fillId="0" borderId="1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32" xfId="3" applyFont="1" applyFill="1" applyBorder="1" applyAlignment="1">
      <alignment vertical="center"/>
    </xf>
    <xf numFmtId="0" fontId="20" fillId="11" borderId="1" xfId="3" applyFont="1" applyFill="1" applyBorder="1" applyAlignment="1">
      <alignment horizontal="center" vertical="center"/>
    </xf>
    <xf numFmtId="0" fontId="20" fillId="11" borderId="2" xfId="3" applyFont="1" applyFill="1" applyBorder="1" applyAlignment="1">
      <alignment horizontal="center" vertical="center"/>
    </xf>
    <xf numFmtId="0" fontId="60" fillId="11" borderId="1" xfId="3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vertical="center"/>
    </xf>
    <xf numFmtId="0" fontId="28" fillId="4" borderId="1" xfId="0" applyFont="1" applyFill="1" applyBorder="1" applyAlignment="1">
      <alignment horizontal="left" vertical="center" wrapText="1"/>
    </xf>
    <xf numFmtId="0" fontId="28" fillId="9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2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3" fillId="0" borderId="1" xfId="2" applyFill="1" applyBorder="1" applyAlignment="1" applyProtection="1">
      <alignment horizontal="left" vertical="center"/>
    </xf>
    <xf numFmtId="0" fontId="3" fillId="0" borderId="1" xfId="2" applyFont="1" applyFill="1" applyBorder="1" applyAlignment="1" applyProtection="1">
      <alignment horizontal="left" vertical="center" wrapText="1"/>
    </xf>
    <xf numFmtId="0" fontId="49" fillId="4" borderId="1" xfId="0" applyFont="1" applyFill="1" applyBorder="1" applyAlignment="1">
      <alignment horizontal="left" vertical="center"/>
    </xf>
    <xf numFmtId="0" fontId="53" fillId="4" borderId="1" xfId="2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vertical="center"/>
    </xf>
    <xf numFmtId="0" fontId="3" fillId="0" borderId="1" xfId="2" applyFont="1" applyFill="1" applyBorder="1" applyAlignment="1" applyProtection="1">
      <alignment horizontal="left" vertical="center"/>
    </xf>
    <xf numFmtId="49" fontId="6" fillId="11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0" fillId="12" borderId="1" xfId="0" applyFont="1" applyFill="1" applyBorder="1" applyAlignment="1">
      <alignment horizontal="left" vertical="center"/>
    </xf>
    <xf numFmtId="0" fontId="53" fillId="12" borderId="1" xfId="2" applyFont="1" applyFill="1" applyBorder="1" applyAlignment="1" applyProtection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53" fillId="0" borderId="1" xfId="2" applyFont="1" applyFill="1" applyBorder="1" applyAlignment="1" applyProtection="1">
      <alignment horizontal="left" vertical="center"/>
    </xf>
    <xf numFmtId="0" fontId="68" fillId="0" borderId="1" xfId="0" applyFont="1" applyFill="1" applyBorder="1" applyAlignment="1">
      <alignment vertical="center"/>
    </xf>
    <xf numFmtId="0" fontId="68" fillId="0" borderId="1" xfId="0" applyFont="1" applyFill="1" applyBorder="1" applyAlignment="1">
      <alignment vertical="center" wrapText="1"/>
    </xf>
    <xf numFmtId="0" fontId="30" fillId="10" borderId="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53" fillId="4" borderId="1" xfId="2" applyFont="1" applyFill="1" applyBorder="1" applyAlignment="1" applyProtection="1">
      <alignment horizontal="left" vertical="center"/>
    </xf>
    <xf numFmtId="0" fontId="56" fillId="4" borderId="1" xfId="0" applyFont="1" applyFill="1" applyBorder="1" applyAlignment="1">
      <alignment horizontal="left" vertical="center"/>
    </xf>
    <xf numFmtId="0" fontId="57" fillId="4" borderId="1" xfId="2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3" fillId="0" borderId="1" xfId="2" applyFill="1" applyBorder="1" applyAlignment="1" applyProtection="1">
      <alignment vertical="center"/>
    </xf>
    <xf numFmtId="0" fontId="20" fillId="1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28" fillId="12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vertical="center"/>
    </xf>
    <xf numFmtId="0" fontId="3" fillId="0" borderId="1" xfId="2" applyFill="1" applyBorder="1" applyAlignment="1" applyProtection="1">
      <alignment vertical="center" wrapText="1"/>
    </xf>
    <xf numFmtId="0" fontId="4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60" fillId="12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vertical="center"/>
    </xf>
    <xf numFmtId="0" fontId="85" fillId="0" borderId="1" xfId="0" applyFont="1" applyFill="1" applyBorder="1" applyAlignment="1">
      <alignment vertical="center"/>
    </xf>
    <xf numFmtId="0" fontId="85" fillId="12" borderId="1" xfId="0" applyFont="1" applyFill="1" applyBorder="1" applyAlignment="1">
      <alignment vertical="center"/>
    </xf>
    <xf numFmtId="0" fontId="86" fillId="0" borderId="1" xfId="0" applyFont="1" applyFill="1" applyBorder="1" applyAlignment="1">
      <alignment vertical="center"/>
    </xf>
    <xf numFmtId="0" fontId="62" fillId="0" borderId="1" xfId="0" applyFont="1" applyFill="1" applyBorder="1" applyAlignment="1">
      <alignment vertical="center"/>
    </xf>
    <xf numFmtId="0" fontId="63" fillId="0" borderId="1" xfId="0" applyFont="1" applyFill="1" applyBorder="1" applyAlignment="1">
      <alignment vertical="center"/>
    </xf>
    <xf numFmtId="0" fontId="28" fillId="4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/>
    </xf>
    <xf numFmtId="0" fontId="59" fillId="0" borderId="1" xfId="2" applyFont="1" applyFill="1" applyBorder="1" applyAlignment="1" applyProtection="1">
      <alignment vertical="center" wrapText="1"/>
    </xf>
    <xf numFmtId="0" fontId="24" fillId="4" borderId="1" xfId="0" applyFont="1" applyFill="1" applyBorder="1" applyAlignment="1">
      <alignment horizontal="center" vertical="center"/>
    </xf>
    <xf numFmtId="0" fontId="63" fillId="12" borderId="1" xfId="0" applyFont="1" applyFill="1" applyBorder="1" applyAlignment="1">
      <alignment vertical="center"/>
    </xf>
    <xf numFmtId="0" fontId="46" fillId="12" borderId="1" xfId="0" applyFont="1" applyFill="1" applyBorder="1" applyAlignment="1">
      <alignment vertical="center"/>
    </xf>
    <xf numFmtId="0" fontId="62" fillId="12" borderId="1" xfId="0" applyFont="1" applyFill="1" applyBorder="1" applyAlignment="1">
      <alignment vertical="center"/>
    </xf>
    <xf numFmtId="0" fontId="62" fillId="12" borderId="0" xfId="0" applyFont="1" applyFill="1" applyBorder="1" applyAlignment="1">
      <alignment vertical="center"/>
    </xf>
    <xf numFmtId="0" fontId="70" fillId="14" borderId="1" xfId="0" applyFont="1" applyFill="1" applyBorder="1" applyAlignment="1">
      <alignment horizontal="center" vertical="center" wrapText="1"/>
    </xf>
    <xf numFmtId="0" fontId="71" fillId="14" borderId="1" xfId="0" applyFont="1" applyFill="1" applyBorder="1" applyAlignment="1">
      <alignment horizontal="center" vertical="center" wrapText="1"/>
    </xf>
    <xf numFmtId="49" fontId="71" fillId="14" borderId="1" xfId="0" applyNumberFormat="1" applyFont="1" applyFill="1" applyBorder="1" applyAlignment="1">
      <alignment horizontal="center" vertical="center" wrapText="1"/>
    </xf>
    <xf numFmtId="0" fontId="87" fillId="14" borderId="1" xfId="0" applyFont="1" applyFill="1" applyBorder="1" applyAlignment="1">
      <alignment horizontal="center" vertical="center" wrapText="1"/>
    </xf>
    <xf numFmtId="49" fontId="68" fillId="0" borderId="1" xfId="0" applyNumberFormat="1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49" fontId="68" fillId="12" borderId="1" xfId="0" applyNumberFormat="1" applyFont="1" applyFill="1" applyBorder="1" applyAlignment="1">
      <alignment horizontal="center" vertical="center"/>
    </xf>
    <xf numFmtId="0" fontId="70" fillId="15" borderId="1" xfId="0" applyFont="1" applyFill="1" applyBorder="1" applyAlignment="1">
      <alignment horizontal="center" vertical="center" wrapText="1"/>
    </xf>
    <xf numFmtId="0" fontId="76" fillId="10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0" fontId="81" fillId="9" borderId="1" xfId="0" applyFont="1" applyFill="1" applyBorder="1" applyAlignment="1">
      <alignment horizontal="center" vertical="center"/>
    </xf>
    <xf numFmtId="0" fontId="76" fillId="9" borderId="1" xfId="0" applyFont="1" applyFill="1" applyBorder="1" applyAlignment="1">
      <alignment horizontal="center" vertical="center"/>
    </xf>
    <xf numFmtId="0" fontId="77" fillId="14" borderId="1" xfId="0" applyFont="1" applyFill="1" applyBorder="1" applyAlignment="1">
      <alignment horizontal="center" vertical="center" wrapText="1"/>
    </xf>
    <xf numFmtId="0" fontId="78" fillId="14" borderId="1" xfId="0" applyFont="1" applyFill="1" applyBorder="1" applyAlignment="1">
      <alignment horizontal="center" vertical="center" wrapText="1"/>
    </xf>
    <xf numFmtId="49" fontId="78" fillId="14" borderId="1" xfId="0" applyNumberFormat="1" applyFont="1" applyFill="1" applyBorder="1" applyAlignment="1">
      <alignment horizontal="center" vertical="center" wrapText="1"/>
    </xf>
    <xf numFmtId="0" fontId="88" fillId="14" borderId="1" xfId="0" applyFont="1" applyFill="1" applyBorder="1" applyAlignment="1">
      <alignment horizontal="center" vertical="center" wrapText="1"/>
    </xf>
    <xf numFmtId="0" fontId="82" fillId="14" borderId="1" xfId="0" applyFont="1" applyFill="1" applyBorder="1" applyAlignment="1">
      <alignment horizontal="center" vertical="center" wrapText="1"/>
    </xf>
    <xf numFmtId="0" fontId="77" fillId="17" borderId="1" xfId="0" applyFont="1" applyFill="1" applyBorder="1" applyAlignment="1">
      <alignment horizontal="center" vertical="center" wrapText="1"/>
    </xf>
    <xf numFmtId="0" fontId="78" fillId="17" borderId="1" xfId="0" applyFont="1" applyFill="1" applyBorder="1" applyAlignment="1">
      <alignment horizontal="center" vertical="center" wrapText="1"/>
    </xf>
    <xf numFmtId="0" fontId="78" fillId="18" borderId="1" xfId="0" applyFont="1" applyFill="1" applyBorder="1" applyAlignment="1">
      <alignment horizontal="center" vertical="center" wrapText="1"/>
    </xf>
    <xf numFmtId="0" fontId="77" fillId="18" borderId="1" xfId="0" applyFont="1" applyFill="1" applyBorder="1" applyAlignment="1">
      <alignment horizontal="center" vertical="center" wrapText="1"/>
    </xf>
    <xf numFmtId="0" fontId="78" fillId="15" borderId="1" xfId="0" applyFont="1" applyFill="1" applyBorder="1" applyAlignment="1">
      <alignment horizontal="center" vertical="center" wrapText="1"/>
    </xf>
    <xf numFmtId="0" fontId="3" fillId="12" borderId="1" xfId="2" applyFill="1" applyBorder="1" applyAlignment="1" applyProtection="1">
      <alignment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0" fontId="4" fillId="0" borderId="1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vertical="center" wrapText="1"/>
    </xf>
    <xf numFmtId="0" fontId="3" fillId="12" borderId="1" xfId="2" applyFill="1" applyBorder="1" applyAlignment="1" applyProtection="1">
      <alignment horizontal="left" vertical="center"/>
    </xf>
    <xf numFmtId="0" fontId="4" fillId="0" borderId="1" xfId="3" applyFont="1" applyFill="1" applyBorder="1" applyAlignment="1">
      <alignment horizontal="center" vertical="center"/>
    </xf>
    <xf numFmtId="0" fontId="37" fillId="12" borderId="1" xfId="3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vertical="center" wrapText="1"/>
    </xf>
    <xf numFmtId="0" fontId="9" fillId="11" borderId="1" xfId="0" applyFont="1" applyFill="1" applyBorder="1" applyAlignment="1">
      <alignment horizontal="center" vertical="center"/>
    </xf>
    <xf numFmtId="0" fontId="82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/>
    </xf>
    <xf numFmtId="0" fontId="20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 wrapText="1"/>
    </xf>
    <xf numFmtId="0" fontId="24" fillId="12" borderId="1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3" fillId="0" borderId="12" xfId="2" applyFont="1" applyFill="1" applyBorder="1" applyAlignment="1" applyProtection="1">
      <alignment vertical="center"/>
    </xf>
    <xf numFmtId="0" fontId="9" fillId="0" borderId="12" xfId="0" applyFont="1" applyFill="1" applyBorder="1" applyAlignment="1">
      <alignment horizontal="center" vertical="center"/>
    </xf>
    <xf numFmtId="0" fontId="20" fillId="11" borderId="12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77" fillId="14" borderId="12" xfId="0" applyFont="1" applyFill="1" applyBorder="1" applyAlignment="1">
      <alignment horizontal="center" vertical="center" wrapText="1"/>
    </xf>
    <xf numFmtId="0" fontId="70" fillId="14" borderId="12" xfId="0" applyFont="1" applyFill="1" applyBorder="1" applyAlignment="1">
      <alignment horizontal="center" vertical="center" wrapText="1"/>
    </xf>
    <xf numFmtId="0" fontId="70" fillId="13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44" fillId="0" borderId="4" xfId="0" applyFont="1" applyFill="1" applyBorder="1" applyAlignment="1">
      <alignment horizontal="left" vertical="center"/>
    </xf>
    <xf numFmtId="0" fontId="77" fillId="14" borderId="4" xfId="0" applyFont="1" applyFill="1" applyBorder="1" applyAlignment="1">
      <alignment horizontal="center" vertical="center" wrapText="1"/>
    </xf>
    <xf numFmtId="0" fontId="70" fillId="14" borderId="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left" vertical="center"/>
    </xf>
    <xf numFmtId="0" fontId="77" fillId="14" borderId="15" xfId="0" applyFont="1" applyFill="1" applyBorder="1" applyAlignment="1">
      <alignment horizontal="center" vertical="center" wrapText="1"/>
    </xf>
    <xf numFmtId="0" fontId="70" fillId="14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/>
    </xf>
    <xf numFmtId="0" fontId="3" fillId="0" borderId="4" xfId="2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78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left" vertical="center" wrapText="1"/>
    </xf>
    <xf numFmtId="0" fontId="68" fillId="12" borderId="1" xfId="3" applyFont="1" applyFill="1" applyBorder="1" applyAlignment="1">
      <alignment vertical="center"/>
    </xf>
    <xf numFmtId="49" fontId="28" fillId="10" borderId="1" xfId="0" applyNumberFormat="1" applyFont="1" applyFill="1" applyBorder="1" applyAlignment="1">
      <alignment horizontal="center" vertical="center"/>
    </xf>
    <xf numFmtId="0" fontId="60" fillId="16" borderId="1" xfId="0" applyFont="1" applyFill="1" applyBorder="1" applyAlignment="1">
      <alignment vertical="center"/>
    </xf>
    <xf numFmtId="0" fontId="35" fillId="16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left" vertical="center" wrapText="1"/>
    </xf>
    <xf numFmtId="0" fontId="89" fillId="16" borderId="1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40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84" fillId="14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3" fillId="0" borderId="7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79" fillId="14" borderId="0" xfId="0" applyFont="1" applyFill="1" applyBorder="1" applyAlignment="1">
      <alignment vertical="center" wrapText="1"/>
    </xf>
    <xf numFmtId="0" fontId="72" fillId="14" borderId="0" xfId="0" applyFont="1" applyFill="1" applyBorder="1" applyAlignment="1">
      <alignment vertical="center" wrapText="1"/>
    </xf>
    <xf numFmtId="0" fontId="47" fillId="4" borderId="1" xfId="0" applyFont="1" applyFill="1" applyBorder="1" applyAlignment="1">
      <alignment vertical="center"/>
    </xf>
    <xf numFmtId="0" fontId="47" fillId="0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80" fillId="14" borderId="1" xfId="0" applyFont="1" applyFill="1" applyBorder="1" applyAlignment="1">
      <alignment horizontal="center" vertical="center" wrapText="1"/>
    </xf>
    <xf numFmtId="0" fontId="73" fillId="14" borderId="1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horizontal="left" vertical="center" wrapText="1"/>
    </xf>
    <xf numFmtId="165" fontId="75" fillId="13" borderId="0" xfId="1" applyNumberFormat="1" applyFont="1" applyFill="1" applyBorder="1" applyAlignment="1">
      <alignment vertical="center" wrapText="1"/>
    </xf>
    <xf numFmtId="166" fontId="75" fillId="13" borderId="0" xfId="1" applyNumberFormat="1" applyFont="1" applyFill="1" applyBorder="1" applyAlignment="1">
      <alignment vertical="center" wrapText="1"/>
    </xf>
    <xf numFmtId="0" fontId="83" fillId="13" borderId="1" xfId="0" applyFont="1" applyFill="1" applyBorder="1" applyAlignment="1">
      <alignment vertical="center" wrapText="1"/>
    </xf>
    <xf numFmtId="0" fontId="72" fillId="13" borderId="0" xfId="0" applyFont="1" applyFill="1" applyBorder="1" applyAlignment="1">
      <alignment vertical="center" wrapText="1"/>
    </xf>
    <xf numFmtId="0" fontId="90" fillId="0" borderId="6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horizontal="left" vertical="center" wrapText="1"/>
    </xf>
    <xf numFmtId="0" fontId="92" fillId="0" borderId="1" xfId="0" applyFont="1" applyFill="1" applyBorder="1" applyAlignment="1">
      <alignment horizontal="center" vertical="center"/>
    </xf>
    <xf numFmtId="0" fontId="93" fillId="14" borderId="1" xfId="0" applyFont="1" applyFill="1" applyBorder="1" applyAlignment="1">
      <alignment horizontal="center" vertical="center" wrapText="1"/>
    </xf>
    <xf numFmtId="0" fontId="92" fillId="0" borderId="1" xfId="0" applyFont="1" applyFill="1" applyBorder="1" applyAlignment="1">
      <alignment horizontal="center" vertical="center" wrapText="1"/>
    </xf>
    <xf numFmtId="0" fontId="94" fillId="0" borderId="1" xfId="0" applyFont="1" applyFill="1" applyBorder="1" applyAlignment="1">
      <alignment horizontal="left" vertical="center"/>
    </xf>
    <xf numFmtId="0" fontId="94" fillId="0" borderId="0" xfId="0" applyFont="1" applyFill="1" applyBorder="1" applyAlignment="1">
      <alignment horizontal="left" vertical="center"/>
    </xf>
    <xf numFmtId="0" fontId="94" fillId="0" borderId="1" xfId="0" applyFont="1" applyFill="1" applyBorder="1" applyAlignment="1">
      <alignment vertical="center"/>
    </xf>
    <xf numFmtId="0" fontId="95" fillId="0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8" fillId="19" borderId="1" xfId="0" applyFont="1" applyFill="1" applyBorder="1" applyAlignment="1">
      <alignment horizontal="center" vertical="center"/>
    </xf>
    <xf numFmtId="0" fontId="28" fillId="19" borderId="1" xfId="0" applyFont="1" applyFill="1" applyBorder="1" applyAlignment="1">
      <alignment horizontal="left" vertical="center" wrapText="1"/>
    </xf>
    <xf numFmtId="0" fontId="28" fillId="11" borderId="1" xfId="0" applyFont="1" applyFill="1" applyBorder="1" applyAlignment="1">
      <alignment horizontal="center" vertical="center"/>
    </xf>
    <xf numFmtId="0" fontId="30" fillId="19" borderId="1" xfId="0" applyFont="1" applyFill="1" applyBorder="1" applyAlignment="1">
      <alignment horizontal="center" vertical="center"/>
    </xf>
    <xf numFmtId="0" fontId="6" fillId="19" borderId="1" xfId="0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/>
    </xf>
    <xf numFmtId="0" fontId="3" fillId="0" borderId="2" xfId="2" applyFont="1" applyFill="1" applyBorder="1" applyAlignment="1" applyProtection="1">
      <alignment vertical="center"/>
    </xf>
    <xf numFmtId="0" fontId="28" fillId="4" borderId="4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/>
    </xf>
    <xf numFmtId="0" fontId="97" fillId="0" borderId="1" xfId="0" applyFont="1" applyFill="1" applyBorder="1" applyAlignment="1">
      <alignment horizontal="left" vertical="center"/>
    </xf>
    <xf numFmtId="0" fontId="97" fillId="0" borderId="0" xfId="0" applyFont="1" applyFill="1" applyBorder="1" applyAlignment="1">
      <alignment horizontal="left" vertical="center"/>
    </xf>
    <xf numFmtId="0" fontId="89" fillId="4" borderId="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82" fillId="13" borderId="1" xfId="0" applyFont="1" applyFill="1" applyBorder="1" applyAlignment="1">
      <alignment horizontal="center" vertical="center" wrapText="1"/>
    </xf>
    <xf numFmtId="0" fontId="76" fillId="4" borderId="1" xfId="0" applyFont="1" applyFill="1" applyBorder="1" applyAlignment="1">
      <alignment horizontal="center" vertical="center"/>
    </xf>
    <xf numFmtId="0" fontId="75" fillId="15" borderId="1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78" fillId="0" borderId="1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/>
    </xf>
    <xf numFmtId="0" fontId="2" fillId="0" borderId="1" xfId="2" applyFont="1" applyBorder="1" applyAlignment="1" applyProtection="1">
      <alignment vertical="center"/>
    </xf>
    <xf numFmtId="0" fontId="28" fillId="4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71" fillId="0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68" fillId="12" borderId="7" xfId="0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0" fontId="85" fillId="0" borderId="1" xfId="0" applyFont="1" applyFill="1" applyBorder="1" applyAlignment="1">
      <alignment vertical="center" wrapText="1"/>
    </xf>
    <xf numFmtId="0" fontId="9" fillId="0" borderId="32" xfId="3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8" fillId="12" borderId="6" xfId="9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/>
    </xf>
    <xf numFmtId="0" fontId="102" fillId="4" borderId="1" xfId="0" applyFont="1" applyFill="1" applyBorder="1" applyAlignment="1">
      <alignment vertical="center"/>
    </xf>
    <xf numFmtId="0" fontId="103" fillId="4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left" vertical="center" wrapText="1"/>
    </xf>
    <xf numFmtId="0" fontId="43" fillId="20" borderId="1" xfId="0" applyFont="1" applyFill="1" applyBorder="1" applyAlignment="1">
      <alignment vertical="center"/>
    </xf>
    <xf numFmtId="0" fontId="77" fillId="20" borderId="1" xfId="0" applyFont="1" applyFill="1" applyBorder="1" applyAlignment="1">
      <alignment horizontal="center" vertical="center" wrapText="1"/>
    </xf>
    <xf numFmtId="0" fontId="70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vertical="center"/>
    </xf>
    <xf numFmtId="0" fontId="12" fillId="20" borderId="0" xfId="0" applyFont="1" applyFill="1" applyBorder="1" applyAlignment="1">
      <alignment vertical="center"/>
    </xf>
    <xf numFmtId="0" fontId="101" fillId="12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4" fillId="4" borderId="1" xfId="0" applyFont="1" applyFill="1" applyBorder="1" applyAlignment="1">
      <alignment vertical="center"/>
    </xf>
    <xf numFmtId="0" fontId="101" fillId="0" borderId="1" xfId="0" applyFont="1" applyFill="1" applyBorder="1" applyAlignment="1">
      <alignment horizontal="center" vertical="center"/>
    </xf>
    <xf numFmtId="0" fontId="105" fillId="12" borderId="1" xfId="0" applyFont="1" applyFill="1" applyBorder="1" applyAlignment="1">
      <alignment horizontal="left" vertical="center" wrapText="1"/>
    </xf>
    <xf numFmtId="0" fontId="105" fillId="0" borderId="1" xfId="0" applyFont="1" applyFill="1" applyBorder="1" applyAlignment="1">
      <alignment horizontal="left" vertical="center" wrapText="1"/>
    </xf>
    <xf numFmtId="0" fontId="106" fillId="0" borderId="1" xfId="2" applyFont="1" applyFill="1" applyBorder="1" applyAlignment="1" applyProtection="1">
      <alignment horizontal="left" vertical="center" wrapText="1"/>
    </xf>
    <xf numFmtId="0" fontId="106" fillId="12" borderId="1" xfId="2" applyFont="1" applyFill="1" applyBorder="1" applyAlignment="1" applyProtection="1">
      <alignment horizontal="left" vertical="center"/>
    </xf>
    <xf numFmtId="0" fontId="106" fillId="0" borderId="1" xfId="2" applyFont="1" applyFill="1" applyBorder="1" applyAlignment="1" applyProtection="1">
      <alignment horizontal="left" vertical="center"/>
    </xf>
    <xf numFmtId="0" fontId="98" fillId="11" borderId="56" xfId="0" applyFont="1" applyFill="1" applyBorder="1" applyAlignment="1">
      <alignment horizontal="center" vertical="center"/>
    </xf>
    <xf numFmtId="0" fontId="102" fillId="4" borderId="1" xfId="0" applyFont="1" applyFill="1" applyBorder="1" applyAlignment="1">
      <alignment horizontal="left" vertical="center"/>
    </xf>
    <xf numFmtId="0" fontId="28" fillId="4" borderId="4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10" borderId="1" xfId="0" applyFont="1" applyFill="1" applyBorder="1" applyAlignment="1">
      <alignment horizontal="left" vertical="center" wrapText="1"/>
    </xf>
    <xf numFmtId="0" fontId="28" fillId="19" borderId="1" xfId="0" applyFont="1" applyFill="1" applyBorder="1" applyAlignment="1">
      <alignment horizontal="left" vertical="center" wrapText="1"/>
    </xf>
    <xf numFmtId="0" fontId="28" fillId="9" borderId="1" xfId="0" applyFont="1" applyFill="1" applyBorder="1" applyAlignment="1">
      <alignment horizontal="left" vertical="center" wrapText="1"/>
    </xf>
    <xf numFmtId="0" fontId="60" fillId="16" borderId="2" xfId="0" applyFont="1" applyFill="1" applyBorder="1" applyAlignment="1">
      <alignment vertical="center"/>
    </xf>
    <xf numFmtId="0" fontId="52" fillId="0" borderId="7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textRotation="90" wrapText="1"/>
    </xf>
    <xf numFmtId="0" fontId="20" fillId="4" borderId="1" xfId="0" applyFont="1" applyFill="1" applyBorder="1" applyAlignment="1">
      <alignment horizontal="left" vertical="center" textRotation="9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69" fillId="0" borderId="1" xfId="0" applyFont="1" applyFill="1" applyBorder="1" applyAlignment="1">
      <alignment horizontal="left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1" fillId="9" borderId="2" xfId="0" applyFont="1" applyFill="1" applyBorder="1" applyAlignment="1">
      <alignment horizontal="center" vertical="center" wrapText="1"/>
    </xf>
    <xf numFmtId="0" fontId="91" fillId="9" borderId="35" xfId="0" applyFont="1" applyFill="1" applyBorder="1" applyAlignment="1">
      <alignment horizontal="center" vertical="center" wrapText="1"/>
    </xf>
    <xf numFmtId="0" fontId="91" fillId="9" borderId="7" xfId="0" applyFont="1" applyFill="1" applyBorder="1" applyAlignment="1">
      <alignment horizontal="center" vertical="center" wrapText="1"/>
    </xf>
    <xf numFmtId="0" fontId="55" fillId="9" borderId="2" xfId="0" applyFont="1" applyFill="1" applyBorder="1" applyAlignment="1">
      <alignment horizontal="center" vertical="center" wrapText="1"/>
    </xf>
    <xf numFmtId="0" fontId="55" fillId="9" borderId="35" xfId="0" applyFont="1" applyFill="1" applyBorder="1" applyAlignment="1">
      <alignment horizontal="center" vertical="center" wrapText="1"/>
    </xf>
    <xf numFmtId="0" fontId="55" fillId="9" borderId="7" xfId="0" applyFont="1" applyFill="1" applyBorder="1" applyAlignment="1">
      <alignment horizontal="center" vertical="center" wrapText="1"/>
    </xf>
    <xf numFmtId="0" fontId="60" fillId="16" borderId="2" xfId="0" applyFont="1" applyFill="1" applyBorder="1" applyAlignment="1">
      <alignment horizontal="left" vertical="center" wrapText="1"/>
    </xf>
    <xf numFmtId="0" fontId="60" fillId="16" borderId="7" xfId="0" applyFont="1" applyFill="1" applyBorder="1" applyAlignment="1">
      <alignment horizontal="left" vertical="center" wrapText="1"/>
    </xf>
    <xf numFmtId="0" fontId="60" fillId="20" borderId="2" xfId="0" applyFont="1" applyFill="1" applyBorder="1" applyAlignment="1">
      <alignment horizontal="left" vertical="center" wrapText="1"/>
    </xf>
    <xf numFmtId="0" fontId="60" fillId="20" borderId="35" xfId="0" applyFont="1" applyFill="1" applyBorder="1" applyAlignment="1">
      <alignment horizontal="left" vertical="center" wrapText="1"/>
    </xf>
    <xf numFmtId="0" fontId="60" fillId="20" borderId="7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left" vertical="center" textRotation="90"/>
    </xf>
    <xf numFmtId="0" fontId="28" fillId="5" borderId="27" xfId="0" applyFont="1" applyFill="1" applyBorder="1" applyAlignment="1">
      <alignment horizontal="center" vertical="center" wrapText="1"/>
    </xf>
    <xf numFmtId="0" fontId="28" fillId="5" borderId="49" xfId="0" applyFont="1" applyFill="1" applyBorder="1" applyAlignment="1">
      <alignment horizontal="center" vertical="center" wrapText="1"/>
    </xf>
    <xf numFmtId="0" fontId="28" fillId="5" borderId="38" xfId="0" applyFont="1" applyFill="1" applyBorder="1" applyAlignment="1">
      <alignment horizontal="center" vertical="center" wrapText="1"/>
    </xf>
    <xf numFmtId="0" fontId="28" fillId="6" borderId="27" xfId="0" applyFont="1" applyFill="1" applyBorder="1" applyAlignment="1">
      <alignment horizontal="center" vertical="center" wrapText="1"/>
    </xf>
    <xf numFmtId="0" fontId="28" fillId="6" borderId="49" xfId="0" applyFont="1" applyFill="1" applyBorder="1" applyAlignment="1">
      <alignment horizontal="center" vertical="center" wrapText="1"/>
    </xf>
    <xf numFmtId="0" fontId="28" fillId="6" borderId="38" xfId="0" applyFont="1" applyFill="1" applyBorder="1" applyAlignment="1">
      <alignment horizontal="center" vertical="center" wrapText="1"/>
    </xf>
    <xf numFmtId="0" fontId="28" fillId="6" borderId="29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39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 wrapText="1"/>
    </xf>
    <xf numFmtId="0" fontId="28" fillId="6" borderId="30" xfId="0" applyFont="1" applyFill="1" applyBorder="1" applyAlignment="1">
      <alignment horizontal="center" vertical="center" wrapText="1"/>
    </xf>
    <xf numFmtId="0" fontId="28" fillId="6" borderId="48" xfId="0" applyFont="1" applyFill="1" applyBorder="1" applyAlignment="1">
      <alignment horizontal="center" vertical="center" wrapText="1"/>
    </xf>
    <xf numFmtId="0" fontId="28" fillId="6" borderId="42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textRotation="90"/>
    </xf>
    <xf numFmtId="0" fontId="29" fillId="4" borderId="48" xfId="0" applyFont="1" applyFill="1" applyBorder="1" applyAlignment="1">
      <alignment horizontal="center" vertical="center" textRotation="90"/>
    </xf>
    <xf numFmtId="0" fontId="29" fillId="4" borderId="42" xfId="0" applyFont="1" applyFill="1" applyBorder="1" applyAlignment="1">
      <alignment horizontal="center" vertical="center" textRotation="90"/>
    </xf>
    <xf numFmtId="0" fontId="22" fillId="4" borderId="1" xfId="0" applyFont="1" applyFill="1" applyBorder="1" applyAlignment="1">
      <alignment horizontal="center" vertical="center" textRotation="90" wrapText="1"/>
    </xf>
    <xf numFmtId="0" fontId="23" fillId="4" borderId="11" xfId="0" applyFont="1" applyFill="1" applyBorder="1" applyAlignment="1">
      <alignment vertical="center" textRotation="90"/>
    </xf>
    <xf numFmtId="0" fontId="28" fillId="5" borderId="45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4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/>
    </xf>
    <xf numFmtId="0" fontId="31" fillId="8" borderId="20" xfId="0" applyFont="1" applyFill="1" applyBorder="1" applyAlignment="1">
      <alignment horizontal="center" vertical="center"/>
    </xf>
    <xf numFmtId="0" fontId="31" fillId="8" borderId="24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</cellXfs>
  <cellStyles count="10">
    <cellStyle name="Ezres" xfId="1" builtinId="3"/>
    <cellStyle name="Hivatkozás" xfId="2" builtinId="8"/>
    <cellStyle name="Hivatkozás 2" xfId="5"/>
    <cellStyle name="Hivatkozás 2 2" xfId="6"/>
    <cellStyle name="Normál" xfId="0" builtinId="0"/>
    <cellStyle name="Normál 2" xfId="3"/>
    <cellStyle name="Normál 2 2" xfId="7"/>
    <cellStyle name="Normál 2 3" xfId="8"/>
    <cellStyle name="Normál 3" xfId="4"/>
    <cellStyle name="Normál_Munka1" xfId="9"/>
  </cellStyles>
  <dxfs count="0"/>
  <tableStyles count="0" defaultTableStyle="TableStyleMedium9" defaultPivotStyle="PivotStyleLight16"/>
  <colors>
    <mruColors>
      <color rgb="FFFF3399"/>
      <color rgb="FFCCFFCC"/>
      <color rgb="FF99FFCC"/>
      <color rgb="FF99FF99"/>
      <color rgb="FF0033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5</xdr:row>
      <xdr:rowOff>600075</xdr:rowOff>
    </xdr:from>
    <xdr:to>
      <xdr:col>5</xdr:col>
      <xdr:colOff>0</xdr:colOff>
      <xdr:row>6</xdr:row>
      <xdr:rowOff>47625</xdr:rowOff>
    </xdr:to>
    <xdr:sp macro="" textlink="">
      <xdr:nvSpPr>
        <xdr:cNvPr id="17437" name="Line 8">
          <a:extLst>
            <a:ext uri="{FF2B5EF4-FFF2-40B4-BE49-F238E27FC236}">
              <a16:creationId xmlns:a16="http://schemas.microsoft.com/office/drawing/2014/main" id="{00000000-0008-0000-0300-00001D440000}"/>
            </a:ext>
          </a:extLst>
        </xdr:cNvPr>
        <xdr:cNvSpPr>
          <a:spLocks noChangeShapeType="1"/>
        </xdr:cNvSpPr>
      </xdr:nvSpPr>
      <xdr:spPr bwMode="auto">
        <a:xfrm>
          <a:off x="3390900" y="1571625"/>
          <a:ext cx="16954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9</xdr:row>
      <xdr:rowOff>152400</xdr:rowOff>
    </xdr:from>
    <xdr:to>
      <xdr:col>4</xdr:col>
      <xdr:colOff>447675</xdr:colOff>
      <xdr:row>19</xdr:row>
      <xdr:rowOff>104775</xdr:rowOff>
    </xdr:to>
    <xdr:sp macro="" textlink="">
      <xdr:nvSpPr>
        <xdr:cNvPr id="17438" name="Line 9">
          <a:extLst>
            <a:ext uri="{FF2B5EF4-FFF2-40B4-BE49-F238E27FC236}">
              <a16:creationId xmlns:a16="http://schemas.microsoft.com/office/drawing/2014/main" id="{00000000-0008-0000-0300-00001E440000}"/>
            </a:ext>
          </a:extLst>
        </xdr:cNvPr>
        <xdr:cNvSpPr>
          <a:spLocks noChangeShapeType="1"/>
        </xdr:cNvSpPr>
      </xdr:nvSpPr>
      <xdr:spPr bwMode="auto">
        <a:xfrm flipV="1">
          <a:off x="3429000" y="2752725"/>
          <a:ext cx="1609725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485775</xdr:colOff>
      <xdr:row>13</xdr:row>
      <xdr:rowOff>152400</xdr:rowOff>
    </xdr:from>
    <xdr:to>
      <xdr:col>4</xdr:col>
      <xdr:colOff>476250</xdr:colOff>
      <xdr:row>21</xdr:row>
      <xdr:rowOff>371475</xdr:rowOff>
    </xdr:to>
    <xdr:sp macro="" textlink="">
      <xdr:nvSpPr>
        <xdr:cNvPr id="17439" name="Line 10">
          <a:extLst>
            <a:ext uri="{FF2B5EF4-FFF2-40B4-BE49-F238E27FC236}">
              <a16:creationId xmlns:a16="http://schemas.microsoft.com/office/drawing/2014/main" id="{00000000-0008-0000-0300-00001F440000}"/>
            </a:ext>
          </a:extLst>
        </xdr:cNvPr>
        <xdr:cNvSpPr>
          <a:spLocks noChangeShapeType="1"/>
        </xdr:cNvSpPr>
      </xdr:nvSpPr>
      <xdr:spPr bwMode="auto">
        <a:xfrm flipV="1">
          <a:off x="3505200" y="3743325"/>
          <a:ext cx="1562100" cy="2371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552450</xdr:colOff>
      <xdr:row>7</xdr:row>
      <xdr:rowOff>47625</xdr:rowOff>
    </xdr:from>
    <xdr:to>
      <xdr:col>4</xdr:col>
      <xdr:colOff>466725</xdr:colOff>
      <xdr:row>26</xdr:row>
      <xdr:rowOff>152400</xdr:rowOff>
    </xdr:to>
    <xdr:sp macro="" textlink="">
      <xdr:nvSpPr>
        <xdr:cNvPr id="17440" name="Line 11">
          <a:extLst>
            <a:ext uri="{FF2B5EF4-FFF2-40B4-BE49-F238E27FC236}">
              <a16:creationId xmlns:a16="http://schemas.microsoft.com/office/drawing/2014/main" id="{00000000-0008-0000-0300-000020440000}"/>
            </a:ext>
          </a:extLst>
        </xdr:cNvPr>
        <xdr:cNvSpPr>
          <a:spLocks noChangeShapeType="1"/>
        </xdr:cNvSpPr>
      </xdr:nvSpPr>
      <xdr:spPr bwMode="auto">
        <a:xfrm flipV="1">
          <a:off x="3571875" y="2152650"/>
          <a:ext cx="1485900" cy="558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12</xdr:row>
      <xdr:rowOff>180975</xdr:rowOff>
    </xdr:from>
    <xdr:to>
      <xdr:col>4</xdr:col>
      <xdr:colOff>447675</xdr:colOff>
      <xdr:row>32</xdr:row>
      <xdr:rowOff>0</xdr:rowOff>
    </xdr:to>
    <xdr:sp macro="" textlink="">
      <xdr:nvSpPr>
        <xdr:cNvPr id="17441" name="Line 12">
          <a:extLst>
            <a:ext uri="{FF2B5EF4-FFF2-40B4-BE49-F238E27FC236}">
              <a16:creationId xmlns:a16="http://schemas.microsoft.com/office/drawing/2014/main" id="{00000000-0008-0000-0300-000021440000}"/>
            </a:ext>
          </a:extLst>
        </xdr:cNvPr>
        <xdr:cNvSpPr>
          <a:spLocks noChangeShapeType="1"/>
        </xdr:cNvSpPr>
      </xdr:nvSpPr>
      <xdr:spPr bwMode="auto">
        <a:xfrm flipV="1">
          <a:off x="3619500" y="3524250"/>
          <a:ext cx="1419225" cy="530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antargy.uni-corvinus.hu/2SA53NAK01B" TargetMode="External"/><Relationship Id="rId18" Type="http://schemas.openxmlformats.org/officeDocument/2006/relationships/hyperlink" Target="http://tantargy.uni-corvinus.hu/2SA53NCK04B" TargetMode="External"/><Relationship Id="rId26" Type="http://schemas.openxmlformats.org/officeDocument/2006/relationships/hyperlink" Target="http://tantargy.uni-corvinus.hu/7FI01NDV05B" TargetMode="External"/><Relationship Id="rId39" Type="http://schemas.openxmlformats.org/officeDocument/2006/relationships/hyperlink" Target="http://tantargy.uni-corvinus.hu/2GF26NCK01B" TargetMode="External"/><Relationship Id="rId21" Type="http://schemas.openxmlformats.org/officeDocument/2006/relationships/hyperlink" Target="http://tantargy.uni-corvinus.hu/2KG23NBK02B" TargetMode="External"/><Relationship Id="rId34" Type="http://schemas.openxmlformats.org/officeDocument/2006/relationships/hyperlink" Target="http://tantargy.uni-corvinus.hu/2JO11NAK02B" TargetMode="External"/><Relationship Id="rId42" Type="http://schemas.openxmlformats.org/officeDocument/2006/relationships/hyperlink" Target="http://tantargy.uni-corvinus.hu/2DS91NDK01B" TargetMode="External"/><Relationship Id="rId47" Type="http://schemas.openxmlformats.org/officeDocument/2006/relationships/hyperlink" Target="http://tantargy.uni-corvinus.hu/2GF26NCK08B" TargetMode="External"/><Relationship Id="rId50" Type="http://schemas.openxmlformats.org/officeDocument/2006/relationships/hyperlink" Target="http://tantargy.uni-corvinus.hu/2GF26NCK12B" TargetMode="External"/><Relationship Id="rId55" Type="http://schemas.openxmlformats.org/officeDocument/2006/relationships/hyperlink" Target="http://tantargy.uni-corvinus.hu/2GF26NCK07B" TargetMode="External"/><Relationship Id="rId7" Type="http://schemas.openxmlformats.org/officeDocument/2006/relationships/hyperlink" Target="http://tantargy.uni-corvinus.hu/2MA41NAK01B" TargetMode="External"/><Relationship Id="rId12" Type="http://schemas.openxmlformats.org/officeDocument/2006/relationships/hyperlink" Target="http://tantargy.uni-corvinus.hu/4ST14NAK02B" TargetMode="External"/><Relationship Id="rId17" Type="http://schemas.openxmlformats.org/officeDocument/2006/relationships/hyperlink" Target="http://tantargy.uni-corvinus.hu/2SZ74NCK03B" TargetMode="External"/><Relationship Id="rId25" Type="http://schemas.openxmlformats.org/officeDocument/2006/relationships/hyperlink" Target="http://tantargy.uni-corvinus.hu/7FI01NDV04B" TargetMode="External"/><Relationship Id="rId33" Type="http://schemas.openxmlformats.org/officeDocument/2006/relationships/hyperlink" Target="http://tantargy.uni-corvinus.hu/2VE81NGK03B" TargetMode="External"/><Relationship Id="rId38" Type="http://schemas.openxmlformats.org/officeDocument/2006/relationships/hyperlink" Target="http://tantargy.uni-corvinus.hu/2GF26NCK11B" TargetMode="External"/><Relationship Id="rId46" Type="http://schemas.openxmlformats.org/officeDocument/2006/relationships/hyperlink" Target="http://tantargy.uni-corvinus.hu/2SP72NAK01B" TargetMode="External"/><Relationship Id="rId59" Type="http://schemas.openxmlformats.org/officeDocument/2006/relationships/hyperlink" Target="http://www.uni-corvinus.hu/index.php?id=22720&amp;tanKod=2MA41NAK06B" TargetMode="External"/><Relationship Id="rId2" Type="http://schemas.openxmlformats.org/officeDocument/2006/relationships/hyperlink" Target="http://tantargy.uni-corvinus.hu/4MI25NAK02B" TargetMode="External"/><Relationship Id="rId16" Type="http://schemas.openxmlformats.org/officeDocument/2006/relationships/hyperlink" Target="http://tantargy.uni-corvinus.hu/2DS91NAK03B" TargetMode="External"/><Relationship Id="rId20" Type="http://schemas.openxmlformats.org/officeDocument/2006/relationships/hyperlink" Target="http://tantargy.uni-corvinus.hu/2GF26NCK08B" TargetMode="External"/><Relationship Id="rId29" Type="http://schemas.openxmlformats.org/officeDocument/2006/relationships/hyperlink" Target="http://tantargy.uni-corvinus.hu/2KV71NCK03B" TargetMode="External"/><Relationship Id="rId41" Type="http://schemas.openxmlformats.org/officeDocument/2006/relationships/hyperlink" Target="http://tantargy.uni-corvinus.hu/2VL60NDV01B" TargetMode="External"/><Relationship Id="rId54" Type="http://schemas.openxmlformats.org/officeDocument/2006/relationships/hyperlink" Target="http://tantargy.uni-corvinus.hu/2VL60NDV01B" TargetMode="External"/><Relationship Id="rId1" Type="http://schemas.openxmlformats.org/officeDocument/2006/relationships/hyperlink" Target="http://tantargy.uni-corvinus.hu/4MA12NAK46B" TargetMode="External"/><Relationship Id="rId6" Type="http://schemas.openxmlformats.org/officeDocument/2006/relationships/hyperlink" Target="http://tantargy.uni-corvinus.hu/4MA23NAK02B" TargetMode="External"/><Relationship Id="rId11" Type="http://schemas.openxmlformats.org/officeDocument/2006/relationships/hyperlink" Target="http://tantargy.uni-corvinus.hu/4OP13NAK20B" TargetMode="External"/><Relationship Id="rId24" Type="http://schemas.openxmlformats.org/officeDocument/2006/relationships/hyperlink" Target="http://tantargy.uni-corvinus.hu/7GT02NDV04B" TargetMode="External"/><Relationship Id="rId32" Type="http://schemas.openxmlformats.org/officeDocument/2006/relationships/hyperlink" Target="http://tantargy.uni-corvinus.hu/2BE52NAK01B" TargetMode="External"/><Relationship Id="rId37" Type="http://schemas.openxmlformats.org/officeDocument/2006/relationships/hyperlink" Target="http://tantargy.uni-corvinus.hu/7PE20NCV97B" TargetMode="External"/><Relationship Id="rId40" Type="http://schemas.openxmlformats.org/officeDocument/2006/relationships/hyperlink" Target="http://tantargy.uni-corvinus.hu/7SO30NDV15B" TargetMode="External"/><Relationship Id="rId45" Type="http://schemas.openxmlformats.org/officeDocument/2006/relationships/hyperlink" Target="http://portal.uni-corvinus.hu/index.php?id=22718&amp;szvKod=GGSCM" TargetMode="External"/><Relationship Id="rId53" Type="http://schemas.openxmlformats.org/officeDocument/2006/relationships/hyperlink" Target="http://tantargy.uni-corvinus.hu/2GF26NBK04B" TargetMode="External"/><Relationship Id="rId58" Type="http://schemas.openxmlformats.org/officeDocument/2006/relationships/hyperlink" Target="http://tantargy.uni-corvinus.hu/2VE81NGK03B" TargetMode="External"/><Relationship Id="rId5" Type="http://schemas.openxmlformats.org/officeDocument/2006/relationships/hyperlink" Target="http://tantargy.uni-corvinus.hu/2VL60NBK09B" TargetMode="External"/><Relationship Id="rId15" Type="http://schemas.openxmlformats.org/officeDocument/2006/relationships/hyperlink" Target="http://tantargy.uni-corvinus.hu/2BE52NAK01B" TargetMode="External"/><Relationship Id="rId23" Type="http://schemas.openxmlformats.org/officeDocument/2006/relationships/hyperlink" Target="http://tantargy.uni-corvinus.hu/4VG32NAK02B" TargetMode="External"/><Relationship Id="rId28" Type="http://schemas.openxmlformats.org/officeDocument/2006/relationships/hyperlink" Target="http://tantargy.uni-corvinus.hu/2JO11NAK05B" TargetMode="External"/><Relationship Id="rId36" Type="http://schemas.openxmlformats.org/officeDocument/2006/relationships/hyperlink" Target="http://tantargy.uni-corvinus.hu/2GF26NCK07B" TargetMode="External"/><Relationship Id="rId49" Type="http://schemas.openxmlformats.org/officeDocument/2006/relationships/hyperlink" Target="http://tantargy.uni-corvinus.hu/2GF26NCK12B" TargetMode="External"/><Relationship Id="rId57" Type="http://schemas.openxmlformats.org/officeDocument/2006/relationships/hyperlink" Target="http://tantargy.uni-corvinus.hu/2SZ74NCK06B" TargetMode="External"/><Relationship Id="rId10" Type="http://schemas.openxmlformats.org/officeDocument/2006/relationships/hyperlink" Target="http://tantargy.uni-corvinus.hu/4PU51NAK01B" TargetMode="External"/><Relationship Id="rId19" Type="http://schemas.openxmlformats.org/officeDocument/2006/relationships/hyperlink" Target="http://tantargy.uni-corvinus.hu/2VL60NBK03B" TargetMode="External"/><Relationship Id="rId31" Type="http://schemas.openxmlformats.org/officeDocument/2006/relationships/hyperlink" Target="http://tantargy.uni-corvinus.hu/2MA41NAK01B" TargetMode="External"/><Relationship Id="rId44" Type="http://schemas.openxmlformats.org/officeDocument/2006/relationships/hyperlink" Target="http://tantargy.uni-corvinus.hu/2VL60NBK10B" TargetMode="External"/><Relationship Id="rId52" Type="http://schemas.openxmlformats.org/officeDocument/2006/relationships/hyperlink" Target="http://tantargy.uni-corvinus.hu/2KV71NCK03B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://tantargy.uni-corvinus.hu/2VL60NBK01B" TargetMode="External"/><Relationship Id="rId9" Type="http://schemas.openxmlformats.org/officeDocument/2006/relationships/hyperlink" Target="http://tantargy.uni-corvinus.hu/2VE81NGK14B" TargetMode="External"/><Relationship Id="rId14" Type="http://schemas.openxmlformats.org/officeDocument/2006/relationships/hyperlink" Target="http://tantargy.uni-corvinus.hu/4ST14NAK25B" TargetMode="External"/><Relationship Id="rId22" Type="http://schemas.openxmlformats.org/officeDocument/2006/relationships/hyperlink" Target="http://tantargy.uni-corvinus.hu/2GF26NBK01B" TargetMode="External"/><Relationship Id="rId27" Type="http://schemas.openxmlformats.org/officeDocument/2006/relationships/hyperlink" Target="http://tantargy.uni-corvinus.hu/7PO10NDV08B" TargetMode="External"/><Relationship Id="rId30" Type="http://schemas.openxmlformats.org/officeDocument/2006/relationships/hyperlink" Target="http://tantargy.uni-corvinus.hu/2KG23NDK06B" TargetMode="External"/><Relationship Id="rId35" Type="http://schemas.openxmlformats.org/officeDocument/2006/relationships/hyperlink" Target="http://tantargy.uni-corvinus.hu/2VE81NAK07B" TargetMode="External"/><Relationship Id="rId43" Type="http://schemas.openxmlformats.org/officeDocument/2006/relationships/hyperlink" Target="http://tantargy.uni-corvinus.hu/2VL60NBK01B" TargetMode="External"/><Relationship Id="rId48" Type="http://schemas.openxmlformats.org/officeDocument/2006/relationships/hyperlink" Target="http://tantargy.uni-corvinus.hu/2KV71NCK03B" TargetMode="External"/><Relationship Id="rId56" Type="http://schemas.openxmlformats.org/officeDocument/2006/relationships/hyperlink" Target="http://tantargy.uni-corvinus.hu/2JO11NAK06B" TargetMode="External"/><Relationship Id="rId8" Type="http://schemas.openxmlformats.org/officeDocument/2006/relationships/hyperlink" Target="http://tantargy.uni-corvinus.hu/2MF44NBK01B" TargetMode="External"/><Relationship Id="rId51" Type="http://schemas.openxmlformats.org/officeDocument/2006/relationships/hyperlink" Target="http://tantargy.uni-corvinus.hu/2IR32NAK07B" TargetMode="External"/><Relationship Id="rId3" Type="http://schemas.openxmlformats.org/officeDocument/2006/relationships/hyperlink" Target="http://tantargy.uni-corvinus.hu/2SZ31NAK03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AR101"/>
  <sheetViews>
    <sheetView tabSelected="1" zoomScaleNormal="100" zoomScaleSheetLayoutView="100" workbookViewId="0">
      <selection sqref="A1:AB1"/>
    </sheetView>
  </sheetViews>
  <sheetFormatPr defaultColWidth="9.140625" defaultRowHeight="16.5" x14ac:dyDescent="0.2"/>
  <cols>
    <col min="1" max="1" width="18" style="408" customWidth="1"/>
    <col min="2" max="2" width="50.7109375" style="139" customWidth="1"/>
    <col min="3" max="3" width="8" style="139" customWidth="1"/>
    <col min="4" max="4" width="6.140625" style="139" customWidth="1"/>
    <col min="5" max="6" width="4" style="139" customWidth="1"/>
    <col min="7" max="7" width="4.7109375" style="139" customWidth="1"/>
    <col min="8" max="9" width="4" style="139" customWidth="1"/>
    <col min="10" max="10" width="4.7109375" style="139" customWidth="1"/>
    <col min="11" max="12" width="4" style="139" customWidth="1"/>
    <col min="13" max="13" width="4.7109375" style="139" customWidth="1"/>
    <col min="14" max="15" width="4" style="139" customWidth="1"/>
    <col min="16" max="16" width="4.7109375" style="139" customWidth="1"/>
    <col min="17" max="18" width="4" style="139" customWidth="1"/>
    <col min="19" max="19" width="4.7109375" style="139" customWidth="1"/>
    <col min="20" max="21" width="4" style="139" customWidth="1"/>
    <col min="22" max="22" width="4.7109375" style="139" customWidth="1"/>
    <col min="23" max="25" width="2.85546875" style="139" customWidth="1"/>
    <col min="26" max="26" width="7.7109375" style="139" customWidth="1"/>
    <col min="27" max="27" width="27.5703125" style="336" customWidth="1"/>
    <col min="28" max="28" width="52.85546875" style="336" customWidth="1"/>
    <col min="29" max="29" width="34.85546875" style="332" customWidth="1"/>
    <col min="30" max="30" width="28.85546875" style="332" customWidth="1"/>
    <col min="31" max="31" width="33.28515625" style="332" customWidth="1"/>
    <col min="32" max="32" width="21" style="332" customWidth="1"/>
    <col min="33" max="33" width="28.28515625" style="337" hidden="1" customWidth="1"/>
    <col min="34" max="34" width="14.140625" style="337" hidden="1" customWidth="1"/>
    <col min="35" max="35" width="9.5703125" style="338" hidden="1" customWidth="1"/>
    <col min="36" max="37" width="10.42578125" style="338" hidden="1" customWidth="1"/>
    <col min="38" max="38" width="10" style="338" hidden="1" customWidth="1"/>
    <col min="39" max="39" width="15.85546875" style="332" hidden="1" customWidth="1"/>
    <col min="40" max="40" width="15.28515625" style="332" hidden="1" customWidth="1"/>
    <col min="41" max="41" width="15.140625" style="332" hidden="1" customWidth="1"/>
    <col min="42" max="42" width="21.5703125" style="332" hidden="1" customWidth="1"/>
    <col min="43" max="43" width="21.140625" style="332" hidden="1" customWidth="1"/>
    <col min="44" max="44" width="15.7109375" style="139" hidden="1" customWidth="1"/>
    <col min="45" max="16384" width="9.140625" style="139"/>
  </cols>
  <sheetData>
    <row r="1" spans="1:44" ht="21.6" customHeight="1" x14ac:dyDescent="0.2">
      <c r="A1" s="429" t="s">
        <v>375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</row>
    <row r="2" spans="1:44" s="133" customFormat="1" ht="15" customHeight="1" x14ac:dyDescent="0.2">
      <c r="A2" s="440" t="s">
        <v>23</v>
      </c>
      <c r="B2" s="440" t="s">
        <v>0</v>
      </c>
      <c r="C2" s="446" t="s">
        <v>1</v>
      </c>
      <c r="D2" s="446" t="s">
        <v>214</v>
      </c>
      <c r="E2" s="458" t="s">
        <v>80</v>
      </c>
      <c r="F2" s="459"/>
      <c r="G2" s="459"/>
      <c r="H2" s="459"/>
      <c r="I2" s="459"/>
      <c r="J2" s="460"/>
      <c r="K2" s="458" t="s">
        <v>81</v>
      </c>
      <c r="L2" s="459"/>
      <c r="M2" s="459"/>
      <c r="N2" s="459"/>
      <c r="O2" s="459"/>
      <c r="P2" s="460"/>
      <c r="Q2" s="455" t="s">
        <v>226</v>
      </c>
      <c r="R2" s="456"/>
      <c r="S2" s="456"/>
      <c r="T2" s="456"/>
      <c r="U2" s="456"/>
      <c r="V2" s="457"/>
      <c r="W2" s="455" t="s">
        <v>104</v>
      </c>
      <c r="X2" s="456"/>
      <c r="Y2" s="457"/>
      <c r="Z2" s="468" t="s">
        <v>88</v>
      </c>
      <c r="AA2" s="440" t="s">
        <v>299</v>
      </c>
      <c r="AB2" s="440" t="s">
        <v>12</v>
      </c>
      <c r="AC2" s="449" t="s">
        <v>173</v>
      </c>
      <c r="AD2" s="450"/>
      <c r="AE2" s="440" t="s">
        <v>174</v>
      </c>
      <c r="AF2" s="440"/>
      <c r="AG2" s="263" t="s">
        <v>283</v>
      </c>
      <c r="AH2" s="263"/>
      <c r="AI2" s="254" t="s">
        <v>287</v>
      </c>
      <c r="AJ2" s="254" t="s">
        <v>288</v>
      </c>
      <c r="AK2" s="254" t="s">
        <v>291</v>
      </c>
      <c r="AL2" s="254" t="s">
        <v>292</v>
      </c>
      <c r="AM2" s="440" t="s">
        <v>175</v>
      </c>
      <c r="AN2" s="440"/>
      <c r="AO2" s="440"/>
      <c r="AP2" s="440" t="s">
        <v>176</v>
      </c>
      <c r="AQ2" s="440"/>
      <c r="AR2" s="466" t="s">
        <v>252</v>
      </c>
    </row>
    <row r="3" spans="1:44" s="133" customFormat="1" ht="20.100000000000001" customHeight="1" x14ac:dyDescent="0.2">
      <c r="A3" s="440"/>
      <c r="B3" s="440"/>
      <c r="C3" s="446"/>
      <c r="D3" s="446"/>
      <c r="E3" s="445">
        <v>1</v>
      </c>
      <c r="F3" s="445"/>
      <c r="G3" s="443" t="s">
        <v>2</v>
      </c>
      <c r="H3" s="445">
        <v>2</v>
      </c>
      <c r="I3" s="445"/>
      <c r="J3" s="443" t="s">
        <v>2</v>
      </c>
      <c r="K3" s="445">
        <v>3</v>
      </c>
      <c r="L3" s="445"/>
      <c r="M3" s="443" t="s">
        <v>2</v>
      </c>
      <c r="N3" s="445">
        <v>4</v>
      </c>
      <c r="O3" s="445"/>
      <c r="P3" s="443" t="s">
        <v>2</v>
      </c>
      <c r="Q3" s="445">
        <v>5</v>
      </c>
      <c r="R3" s="445"/>
      <c r="S3" s="443" t="s">
        <v>2</v>
      </c>
      <c r="T3" s="445">
        <v>6</v>
      </c>
      <c r="U3" s="445"/>
      <c r="V3" s="443" t="s">
        <v>2</v>
      </c>
      <c r="W3" s="445">
        <v>7</v>
      </c>
      <c r="X3" s="445"/>
      <c r="Y3" s="443" t="s">
        <v>2</v>
      </c>
      <c r="Z3" s="468"/>
      <c r="AA3" s="440"/>
      <c r="AB3" s="440"/>
      <c r="AC3" s="451"/>
      <c r="AD3" s="452"/>
      <c r="AE3" s="440"/>
      <c r="AF3" s="440"/>
      <c r="AG3" s="259"/>
      <c r="AH3" s="259"/>
      <c r="AI3" s="247"/>
      <c r="AJ3" s="247"/>
      <c r="AK3" s="247"/>
      <c r="AL3" s="247"/>
      <c r="AM3" s="440"/>
      <c r="AN3" s="440"/>
      <c r="AO3" s="440"/>
      <c r="AP3" s="440"/>
      <c r="AQ3" s="440"/>
      <c r="AR3" s="467"/>
    </row>
    <row r="4" spans="1:44" s="133" customFormat="1" ht="20.100000000000001" customHeight="1" x14ac:dyDescent="0.2">
      <c r="A4" s="440"/>
      <c r="B4" s="440"/>
      <c r="C4" s="446"/>
      <c r="D4" s="446"/>
      <c r="E4" s="326" t="s">
        <v>4</v>
      </c>
      <c r="F4" s="326" t="s">
        <v>22</v>
      </c>
      <c r="G4" s="444"/>
      <c r="H4" s="326" t="s">
        <v>4</v>
      </c>
      <c r="I4" s="326" t="s">
        <v>22</v>
      </c>
      <c r="J4" s="443"/>
      <c r="K4" s="326" t="s">
        <v>4</v>
      </c>
      <c r="L4" s="326" t="s">
        <v>22</v>
      </c>
      <c r="M4" s="444"/>
      <c r="N4" s="326" t="s">
        <v>4</v>
      </c>
      <c r="O4" s="326" t="s">
        <v>22</v>
      </c>
      <c r="P4" s="444"/>
      <c r="Q4" s="326" t="s">
        <v>4</v>
      </c>
      <c r="R4" s="326" t="s">
        <v>22</v>
      </c>
      <c r="S4" s="444"/>
      <c r="T4" s="326" t="s">
        <v>4</v>
      </c>
      <c r="U4" s="326" t="s">
        <v>22</v>
      </c>
      <c r="V4" s="444"/>
      <c r="W4" s="326" t="s">
        <v>4</v>
      </c>
      <c r="X4" s="326" t="s">
        <v>22</v>
      </c>
      <c r="Y4" s="444"/>
      <c r="Z4" s="469"/>
      <c r="AA4" s="440"/>
      <c r="AB4" s="440"/>
      <c r="AC4" s="453"/>
      <c r="AD4" s="454"/>
      <c r="AE4" s="440"/>
      <c r="AF4" s="440"/>
      <c r="AG4" s="259"/>
      <c r="AH4" s="259"/>
      <c r="AI4" s="247"/>
      <c r="AJ4" s="247"/>
      <c r="AK4" s="247"/>
      <c r="AL4" s="247"/>
      <c r="AM4" s="440"/>
      <c r="AN4" s="440"/>
      <c r="AO4" s="440"/>
      <c r="AP4" s="440"/>
      <c r="AQ4" s="440"/>
      <c r="AR4" s="467"/>
    </row>
    <row r="5" spans="1:44" s="356" customFormat="1" ht="16.5" customHeight="1" x14ac:dyDescent="0.2">
      <c r="A5" s="432" t="s">
        <v>111</v>
      </c>
      <c r="B5" s="432"/>
      <c r="C5" s="329"/>
      <c r="D5" s="329"/>
      <c r="E5" s="329"/>
      <c r="F5" s="329"/>
      <c r="G5" s="329">
        <f>SUM(G6,G23)</f>
        <v>22</v>
      </c>
      <c r="H5" s="329"/>
      <c r="I5" s="329"/>
      <c r="J5" s="329">
        <f>SUM(J6,J23)</f>
        <v>29</v>
      </c>
      <c r="K5" s="329"/>
      <c r="L5" s="329"/>
      <c r="M5" s="329">
        <f>SUM(M6,M23)</f>
        <v>32</v>
      </c>
      <c r="N5" s="329"/>
      <c r="O5" s="329"/>
      <c r="P5" s="329">
        <f>SUM(P6,P23,)</f>
        <v>19</v>
      </c>
      <c r="Q5" s="329"/>
      <c r="R5" s="329"/>
      <c r="S5" s="329">
        <f>SUM(S6,S23)</f>
        <v>19</v>
      </c>
      <c r="T5" s="329"/>
      <c r="U5" s="329"/>
      <c r="V5" s="329">
        <f>SUM(V6,V23)</f>
        <v>8</v>
      </c>
      <c r="W5" s="329"/>
      <c r="X5" s="329"/>
      <c r="Y5" s="329">
        <f>SUM(Y6,Y23)</f>
        <v>0</v>
      </c>
      <c r="Z5" s="329">
        <f>SUM(E5:Y5)</f>
        <v>129</v>
      </c>
      <c r="AA5" s="351"/>
      <c r="AB5" s="351"/>
      <c r="AC5" s="352" t="s">
        <v>23</v>
      </c>
      <c r="AD5" s="352" t="s">
        <v>177</v>
      </c>
      <c r="AE5" s="352" t="s">
        <v>23</v>
      </c>
      <c r="AF5" s="352" t="s">
        <v>177</v>
      </c>
      <c r="AG5" s="353"/>
      <c r="AH5" s="353"/>
      <c r="AI5" s="353"/>
      <c r="AJ5" s="353"/>
      <c r="AK5" s="353"/>
      <c r="AL5" s="353"/>
      <c r="AM5" s="354" t="s">
        <v>178</v>
      </c>
      <c r="AN5" s="354" t="s">
        <v>179</v>
      </c>
      <c r="AO5" s="354" t="s">
        <v>180</v>
      </c>
      <c r="AP5" s="354" t="s">
        <v>181</v>
      </c>
      <c r="AQ5" s="354" t="s">
        <v>182</v>
      </c>
      <c r="AR5" s="355"/>
    </row>
    <row r="6" spans="1:44" s="134" customFormat="1" ht="16.5" customHeight="1" x14ac:dyDescent="0.2">
      <c r="A6" s="437" t="s">
        <v>91</v>
      </c>
      <c r="B6" s="437"/>
      <c r="C6" s="176"/>
      <c r="D6" s="176"/>
      <c r="E6" s="256">
        <f>SUM(E7:E11)</f>
        <v>7</v>
      </c>
      <c r="F6" s="256">
        <f>SUM(F7:F11)</f>
        <v>8</v>
      </c>
      <c r="G6" s="176">
        <f>SUM($G$7:$G$22)</f>
        <v>19</v>
      </c>
      <c r="H6" s="256">
        <f>SUM(H7:H22)</f>
        <v>12</v>
      </c>
      <c r="I6" s="256">
        <f>SUM(I7:I22)</f>
        <v>11</v>
      </c>
      <c r="J6" s="176">
        <f>SUM($J$7:$J$22)</f>
        <v>29</v>
      </c>
      <c r="K6" s="257">
        <f>SUM(K7:K22)</f>
        <v>6</v>
      </c>
      <c r="L6" s="257">
        <f>SUM(L7:L22)</f>
        <v>5</v>
      </c>
      <c r="M6" s="176">
        <f>SUM($M$7:$M$22)</f>
        <v>14</v>
      </c>
      <c r="N6" s="176"/>
      <c r="O6" s="176"/>
      <c r="P6" s="176">
        <v>0</v>
      </c>
      <c r="Q6" s="258">
        <v>2</v>
      </c>
      <c r="R6" s="258">
        <v>1</v>
      </c>
      <c r="S6" s="176">
        <f>SUM($S$7:$S$22)</f>
        <v>4</v>
      </c>
      <c r="T6" s="176"/>
      <c r="U6" s="176"/>
      <c r="V6" s="176">
        <f>SUM($V$7:$V$22)</f>
        <v>0</v>
      </c>
      <c r="W6" s="176"/>
      <c r="X6" s="176"/>
      <c r="Y6" s="176">
        <f>SUM($Y$7:$Y$22)</f>
        <v>0</v>
      </c>
      <c r="Z6" s="176">
        <f>SUM($Z$7:$Z$22)</f>
        <v>66</v>
      </c>
      <c r="AA6" s="177"/>
      <c r="AB6" s="177"/>
      <c r="AC6" s="125"/>
      <c r="AD6" s="125"/>
      <c r="AE6" s="125"/>
      <c r="AF6" s="125"/>
      <c r="AG6" s="264" t="s">
        <v>284</v>
      </c>
      <c r="AH6" s="264">
        <f>Z6-Z22</f>
        <v>62</v>
      </c>
      <c r="AI6" s="177">
        <f>E6+H6+K6+Q6</f>
        <v>27</v>
      </c>
      <c r="AJ6" s="177">
        <f>F6+I6+L6+R6</f>
        <v>25</v>
      </c>
      <c r="AK6" s="272">
        <f>SUM(AK7:AK22)</f>
        <v>14</v>
      </c>
      <c r="AL6" s="177"/>
      <c r="AM6" s="125"/>
      <c r="AN6" s="125"/>
      <c r="AO6" s="125"/>
      <c r="AP6" s="125"/>
      <c r="AQ6" s="125"/>
      <c r="AR6" s="163"/>
    </row>
    <row r="7" spans="1:44" s="134" customFormat="1" ht="15" customHeight="1" x14ac:dyDescent="0.2">
      <c r="A7" s="396" t="s">
        <v>156</v>
      </c>
      <c r="B7" s="179" t="s">
        <v>84</v>
      </c>
      <c r="C7" s="180" t="s">
        <v>5</v>
      </c>
      <c r="D7" s="180" t="s">
        <v>6</v>
      </c>
      <c r="E7" s="156">
        <v>2</v>
      </c>
      <c r="F7" s="156">
        <v>2</v>
      </c>
      <c r="G7" s="157">
        <v>5</v>
      </c>
      <c r="H7" s="156"/>
      <c r="I7" s="156"/>
      <c r="J7" s="157"/>
      <c r="K7" s="156"/>
      <c r="L7" s="156"/>
      <c r="M7" s="157"/>
      <c r="N7" s="156"/>
      <c r="O7" s="156"/>
      <c r="P7" s="157"/>
      <c r="Q7" s="156"/>
      <c r="R7" s="156"/>
      <c r="S7" s="157"/>
      <c r="T7" s="156"/>
      <c r="U7" s="156"/>
      <c r="V7" s="157"/>
      <c r="W7" s="181"/>
      <c r="X7" s="181"/>
      <c r="Y7" s="157"/>
      <c r="Z7" s="157">
        <v>5</v>
      </c>
      <c r="AA7" s="182" t="s">
        <v>314</v>
      </c>
      <c r="AB7" s="182" t="s">
        <v>35</v>
      </c>
      <c r="AC7" s="183" t="s">
        <v>185</v>
      </c>
      <c r="AD7" s="184" t="s">
        <v>186</v>
      </c>
      <c r="AE7" s="125"/>
      <c r="AF7" s="125"/>
      <c r="AG7" s="260"/>
      <c r="AH7" s="260"/>
      <c r="AI7" s="248"/>
      <c r="AJ7" s="248"/>
      <c r="AK7" s="248">
        <v>1</v>
      </c>
      <c r="AL7" s="248"/>
      <c r="AM7" s="125"/>
      <c r="AN7" s="125"/>
      <c r="AO7" s="125"/>
      <c r="AP7" s="125"/>
      <c r="AQ7" s="125"/>
      <c r="AR7" s="163"/>
    </row>
    <row r="8" spans="1:44" s="134" customFormat="1" ht="15" customHeight="1" x14ac:dyDescent="0.2">
      <c r="A8" s="396" t="s">
        <v>67</v>
      </c>
      <c r="B8" s="185" t="s">
        <v>162</v>
      </c>
      <c r="C8" s="1" t="s">
        <v>5</v>
      </c>
      <c r="D8" s="1" t="s">
        <v>6</v>
      </c>
      <c r="E8" s="156">
        <v>2</v>
      </c>
      <c r="F8" s="156">
        <v>2</v>
      </c>
      <c r="G8" s="157">
        <v>5</v>
      </c>
      <c r="H8" s="156"/>
      <c r="I8" s="156"/>
      <c r="J8" s="157"/>
      <c r="K8" s="156"/>
      <c r="L8" s="156"/>
      <c r="M8" s="157"/>
      <c r="N8" s="156"/>
      <c r="O8" s="156"/>
      <c r="P8" s="157"/>
      <c r="Q8" s="156"/>
      <c r="R8" s="156"/>
      <c r="S8" s="157"/>
      <c r="T8" s="156"/>
      <c r="U8" s="156"/>
      <c r="V8" s="157"/>
      <c r="W8" s="181"/>
      <c r="X8" s="181"/>
      <c r="Y8" s="157"/>
      <c r="Z8" s="157">
        <v>5</v>
      </c>
      <c r="AA8" s="182" t="s">
        <v>373</v>
      </c>
      <c r="AB8" s="182" t="s">
        <v>33</v>
      </c>
      <c r="AC8" s="125"/>
      <c r="AD8" s="125"/>
      <c r="AE8" s="125"/>
      <c r="AF8" s="125"/>
      <c r="AG8" s="260"/>
      <c r="AH8" s="260"/>
      <c r="AI8" s="248"/>
      <c r="AJ8" s="248"/>
      <c r="AK8" s="248">
        <v>1</v>
      </c>
      <c r="AL8" s="248"/>
      <c r="AM8" s="125"/>
      <c r="AN8" s="125"/>
      <c r="AO8" s="125"/>
      <c r="AP8" s="125"/>
      <c r="AQ8" s="125"/>
      <c r="AR8" s="202"/>
    </row>
    <row r="9" spans="1:44" s="134" customFormat="1" ht="15" customHeight="1" x14ac:dyDescent="0.2">
      <c r="A9" s="396" t="s">
        <v>38</v>
      </c>
      <c r="B9" s="185" t="s">
        <v>79</v>
      </c>
      <c r="C9" s="208" t="s">
        <v>5</v>
      </c>
      <c r="D9" s="208" t="s">
        <v>6</v>
      </c>
      <c r="E9" s="156">
        <v>1</v>
      </c>
      <c r="F9" s="156">
        <v>2</v>
      </c>
      <c r="G9" s="158">
        <v>4</v>
      </c>
      <c r="H9" s="156"/>
      <c r="I9" s="156"/>
      <c r="J9" s="157"/>
      <c r="K9" s="156"/>
      <c r="L9" s="156"/>
      <c r="M9" s="157"/>
      <c r="N9" s="156"/>
      <c r="O9" s="156"/>
      <c r="P9" s="157"/>
      <c r="Q9" s="156"/>
      <c r="R9" s="156"/>
      <c r="S9" s="157"/>
      <c r="T9" s="156"/>
      <c r="U9" s="156"/>
      <c r="V9" s="157"/>
      <c r="W9" s="181"/>
      <c r="X9" s="181"/>
      <c r="Y9" s="157"/>
      <c r="Z9" s="157">
        <v>4</v>
      </c>
      <c r="AA9" s="380" t="s">
        <v>334</v>
      </c>
      <c r="AB9" s="182" t="s">
        <v>32</v>
      </c>
      <c r="AC9" s="125"/>
      <c r="AD9" s="125"/>
      <c r="AE9" s="125"/>
      <c r="AF9" s="125"/>
      <c r="AG9" s="260"/>
      <c r="AH9" s="260"/>
      <c r="AI9" s="248"/>
      <c r="AJ9" s="248"/>
      <c r="AK9" s="248">
        <v>1</v>
      </c>
      <c r="AL9" s="248"/>
      <c r="AM9" s="125"/>
      <c r="AN9" s="125"/>
      <c r="AO9" s="125"/>
      <c r="AP9" s="125"/>
      <c r="AQ9" s="125"/>
      <c r="AR9" s="163"/>
    </row>
    <row r="10" spans="1:44" s="134" customFormat="1" ht="15" customHeight="1" x14ac:dyDescent="0.2">
      <c r="A10" s="396" t="s">
        <v>42</v>
      </c>
      <c r="B10" s="186" t="s">
        <v>190</v>
      </c>
      <c r="C10" s="208" t="s">
        <v>5</v>
      </c>
      <c r="D10" s="208" t="s">
        <v>6</v>
      </c>
      <c r="E10" s="156">
        <v>2</v>
      </c>
      <c r="F10" s="156">
        <v>2</v>
      </c>
      <c r="G10" s="157">
        <v>5</v>
      </c>
      <c r="H10" s="156"/>
      <c r="I10" s="156"/>
      <c r="J10" s="157"/>
      <c r="K10" s="156"/>
      <c r="L10" s="156"/>
      <c r="M10" s="157"/>
      <c r="N10" s="156"/>
      <c r="O10" s="156"/>
      <c r="P10" s="157"/>
      <c r="Q10" s="156"/>
      <c r="R10" s="156"/>
      <c r="S10" s="157"/>
      <c r="T10" s="156"/>
      <c r="U10" s="156"/>
      <c r="V10" s="157"/>
      <c r="W10" s="181"/>
      <c r="X10" s="181"/>
      <c r="Y10" s="157"/>
      <c r="Z10" s="157">
        <v>5</v>
      </c>
      <c r="AA10" s="182" t="s">
        <v>251</v>
      </c>
      <c r="AB10" s="182" t="s">
        <v>34</v>
      </c>
      <c r="AC10" s="125"/>
      <c r="AD10" s="125"/>
      <c r="AE10" s="125"/>
      <c r="AF10" s="125"/>
      <c r="AG10" s="260"/>
      <c r="AH10" s="260"/>
      <c r="AI10" s="248"/>
      <c r="AJ10" s="248"/>
      <c r="AK10" s="248">
        <v>1</v>
      </c>
      <c r="AL10" s="248"/>
      <c r="AM10" s="125"/>
      <c r="AN10" s="125"/>
      <c r="AO10" s="125"/>
      <c r="AP10" s="125"/>
      <c r="AQ10" s="125"/>
      <c r="AR10" s="163"/>
    </row>
    <row r="11" spans="1:44" s="134" customFormat="1" ht="15" customHeight="1" x14ac:dyDescent="0.2">
      <c r="A11" s="425" t="s">
        <v>58</v>
      </c>
      <c r="B11" s="426" t="s">
        <v>62</v>
      </c>
      <c r="C11" s="208" t="s">
        <v>5</v>
      </c>
      <c r="D11" s="208" t="s">
        <v>6</v>
      </c>
      <c r="E11" s="251" t="s">
        <v>279</v>
      </c>
      <c r="F11" s="251" t="s">
        <v>279</v>
      </c>
      <c r="G11" s="159" t="s">
        <v>120</v>
      </c>
      <c r="H11" s="251"/>
      <c r="I11" s="251"/>
      <c r="J11" s="159"/>
      <c r="K11" s="251"/>
      <c r="L11" s="251"/>
      <c r="M11" s="159"/>
      <c r="N11" s="251"/>
      <c r="O11" s="251"/>
      <c r="P11" s="159"/>
      <c r="Q11" s="251"/>
      <c r="R11" s="251"/>
      <c r="S11" s="159"/>
      <c r="T11" s="251"/>
      <c r="U11" s="251"/>
      <c r="V11" s="159"/>
      <c r="W11" s="252"/>
      <c r="X11" s="252"/>
      <c r="Y11" s="159"/>
      <c r="Z11" s="159" t="s">
        <v>120</v>
      </c>
      <c r="AA11" s="394" t="s">
        <v>366</v>
      </c>
      <c r="AB11" s="394" t="s">
        <v>367</v>
      </c>
      <c r="AC11" s="187" t="s">
        <v>42</v>
      </c>
      <c r="AD11" s="188" t="s">
        <v>190</v>
      </c>
      <c r="AE11" s="125"/>
      <c r="AF11" s="125"/>
      <c r="AG11" s="261"/>
      <c r="AH11" s="261"/>
      <c r="AI11" s="249"/>
      <c r="AJ11" s="249"/>
      <c r="AK11" s="248"/>
      <c r="AL11" s="249"/>
      <c r="AM11" s="125"/>
      <c r="AN11" s="125"/>
      <c r="AO11" s="125"/>
      <c r="AP11" s="125"/>
      <c r="AQ11" s="125"/>
      <c r="AR11" s="189"/>
    </row>
    <row r="12" spans="1:44" s="134" customFormat="1" ht="15" customHeight="1" x14ac:dyDescent="0.2">
      <c r="A12" s="199" t="s">
        <v>157</v>
      </c>
      <c r="B12" s="179" t="s">
        <v>85</v>
      </c>
      <c r="C12" s="208" t="s">
        <v>5</v>
      </c>
      <c r="D12" s="208" t="s">
        <v>6</v>
      </c>
      <c r="E12" s="156"/>
      <c r="F12" s="156"/>
      <c r="G12" s="157"/>
      <c r="H12" s="156">
        <v>2</v>
      </c>
      <c r="I12" s="156">
        <v>2</v>
      </c>
      <c r="J12" s="157">
        <v>5</v>
      </c>
      <c r="K12" s="156"/>
      <c r="L12" s="156"/>
      <c r="M12" s="157"/>
      <c r="N12" s="156"/>
      <c r="O12" s="156"/>
      <c r="P12" s="157"/>
      <c r="Q12" s="156"/>
      <c r="R12" s="156"/>
      <c r="S12" s="157"/>
      <c r="T12" s="156"/>
      <c r="U12" s="156"/>
      <c r="V12" s="157"/>
      <c r="W12" s="181"/>
      <c r="X12" s="181"/>
      <c r="Y12" s="157"/>
      <c r="Z12" s="157">
        <v>5</v>
      </c>
      <c r="AA12" s="182" t="s">
        <v>314</v>
      </c>
      <c r="AB12" s="182" t="s">
        <v>35</v>
      </c>
      <c r="AC12" s="183" t="s">
        <v>184</v>
      </c>
      <c r="AD12" s="183" t="s">
        <v>183</v>
      </c>
      <c r="AE12" s="447"/>
      <c r="AF12" s="447"/>
      <c r="AG12" s="260"/>
      <c r="AH12" s="260"/>
      <c r="AI12" s="248"/>
      <c r="AJ12" s="248"/>
      <c r="AK12" s="248">
        <v>1</v>
      </c>
      <c r="AL12" s="248"/>
      <c r="AM12" s="125"/>
      <c r="AN12" s="125"/>
      <c r="AO12" s="125"/>
      <c r="AP12" s="125"/>
      <c r="AQ12" s="125"/>
      <c r="AR12" s="163"/>
    </row>
    <row r="13" spans="1:44" s="134" customFormat="1" ht="15" customHeight="1" x14ac:dyDescent="0.2">
      <c r="A13" s="396" t="s">
        <v>158</v>
      </c>
      <c r="B13" s="190" t="s">
        <v>168</v>
      </c>
      <c r="C13" s="208" t="s">
        <v>5</v>
      </c>
      <c r="D13" s="208" t="s">
        <v>6</v>
      </c>
      <c r="E13" s="156"/>
      <c r="F13" s="156"/>
      <c r="G13" s="157"/>
      <c r="H13" s="156">
        <v>2</v>
      </c>
      <c r="I13" s="156">
        <v>2</v>
      </c>
      <c r="J13" s="157">
        <v>5</v>
      </c>
      <c r="K13" s="156"/>
      <c r="L13" s="156"/>
      <c r="M13" s="157"/>
      <c r="N13" s="156"/>
      <c r="O13" s="156"/>
      <c r="P13" s="157"/>
      <c r="Q13" s="156"/>
      <c r="R13" s="156"/>
      <c r="S13" s="157"/>
      <c r="T13" s="156"/>
      <c r="U13" s="156"/>
      <c r="V13" s="157"/>
      <c r="W13" s="181"/>
      <c r="X13" s="181"/>
      <c r="Y13" s="157"/>
      <c r="Z13" s="157">
        <v>5</v>
      </c>
      <c r="AA13" s="182" t="s">
        <v>54</v>
      </c>
      <c r="AB13" s="182" t="s">
        <v>26</v>
      </c>
      <c r="AC13" s="125"/>
      <c r="AD13" s="125"/>
      <c r="AE13" s="125"/>
      <c r="AF13" s="125"/>
      <c r="AG13" s="260"/>
      <c r="AH13" s="260"/>
      <c r="AI13" s="248"/>
      <c r="AJ13" s="248"/>
      <c r="AK13" s="248">
        <v>1</v>
      </c>
      <c r="AL13" s="248"/>
      <c r="AM13" s="125"/>
      <c r="AN13" s="125"/>
      <c r="AO13" s="125"/>
      <c r="AP13" s="125"/>
      <c r="AQ13" s="125"/>
      <c r="AR13" s="163"/>
    </row>
    <row r="14" spans="1:44" s="134" customFormat="1" ht="15" customHeight="1" x14ac:dyDescent="0.2">
      <c r="A14" s="182" t="s">
        <v>43</v>
      </c>
      <c r="B14" s="190" t="s">
        <v>169</v>
      </c>
      <c r="C14" s="208" t="s">
        <v>5</v>
      </c>
      <c r="D14" s="208" t="s">
        <v>7</v>
      </c>
      <c r="E14" s="156"/>
      <c r="F14" s="156"/>
      <c r="G14" s="157"/>
      <c r="H14" s="156">
        <v>2</v>
      </c>
      <c r="I14" s="156">
        <v>2</v>
      </c>
      <c r="J14" s="157">
        <v>5</v>
      </c>
      <c r="K14" s="156"/>
      <c r="L14" s="156"/>
      <c r="M14" s="157"/>
      <c r="N14" s="156"/>
      <c r="O14" s="156"/>
      <c r="P14" s="157"/>
      <c r="Q14" s="156"/>
      <c r="R14" s="156"/>
      <c r="S14" s="157"/>
      <c r="T14" s="156"/>
      <c r="U14" s="156"/>
      <c r="V14" s="157"/>
      <c r="W14" s="181"/>
      <c r="X14" s="181"/>
      <c r="Y14" s="157"/>
      <c r="Z14" s="157">
        <v>5</v>
      </c>
      <c r="AA14" s="182" t="s">
        <v>10</v>
      </c>
      <c r="AB14" s="182" t="s">
        <v>30</v>
      </c>
      <c r="AC14" s="125"/>
      <c r="AD14" s="125"/>
      <c r="AE14" s="125"/>
      <c r="AF14" s="125"/>
      <c r="AG14" s="260"/>
      <c r="AH14" s="260"/>
      <c r="AI14" s="248"/>
      <c r="AJ14" s="248"/>
      <c r="AK14" s="248">
        <v>1</v>
      </c>
      <c r="AL14" s="248"/>
      <c r="AM14" s="125"/>
      <c r="AN14" s="125"/>
      <c r="AO14" s="125"/>
      <c r="AP14" s="125"/>
      <c r="AQ14" s="125"/>
      <c r="AR14" s="163"/>
    </row>
    <row r="15" spans="1:44" s="153" customFormat="1" ht="15" customHeight="1" x14ac:dyDescent="0.2">
      <c r="A15" s="424" t="s">
        <v>59</v>
      </c>
      <c r="B15" s="427" t="s">
        <v>63</v>
      </c>
      <c r="C15" s="391" t="s">
        <v>5</v>
      </c>
      <c r="D15" s="391" t="s">
        <v>7</v>
      </c>
      <c r="E15" s="160"/>
      <c r="F15" s="160"/>
      <c r="G15" s="161"/>
      <c r="H15" s="253" t="s">
        <v>279</v>
      </c>
      <c r="I15" s="253" t="s">
        <v>279</v>
      </c>
      <c r="J15" s="191" t="s">
        <v>120</v>
      </c>
      <c r="K15" s="253"/>
      <c r="L15" s="253"/>
      <c r="M15" s="191"/>
      <c r="N15" s="253"/>
      <c r="O15" s="253"/>
      <c r="P15" s="191"/>
      <c r="Q15" s="253"/>
      <c r="R15" s="253"/>
      <c r="S15" s="191"/>
      <c r="T15" s="253"/>
      <c r="U15" s="253"/>
      <c r="V15" s="191"/>
      <c r="W15" s="252"/>
      <c r="X15" s="252"/>
      <c r="Y15" s="159"/>
      <c r="Z15" s="191" t="s">
        <v>120</v>
      </c>
      <c r="AA15" s="122" t="s">
        <v>242</v>
      </c>
      <c r="AB15" s="387" t="s">
        <v>339</v>
      </c>
      <c r="AC15" s="193" t="s">
        <v>43</v>
      </c>
      <c r="AD15" s="194" t="s">
        <v>191</v>
      </c>
      <c r="AE15" s="151"/>
      <c r="AF15" s="151"/>
      <c r="AG15" s="261"/>
      <c r="AH15" s="261"/>
      <c r="AI15" s="249"/>
      <c r="AJ15" s="249"/>
      <c r="AK15" s="248"/>
      <c r="AL15" s="249"/>
      <c r="AM15" s="151"/>
      <c r="AN15" s="151"/>
      <c r="AO15" s="151"/>
      <c r="AP15" s="151"/>
      <c r="AQ15" s="151"/>
      <c r="AR15" s="195"/>
    </row>
    <row r="16" spans="1:44" s="134" customFormat="1" ht="15" customHeight="1" x14ac:dyDescent="0.2">
      <c r="A16" s="396" t="s">
        <v>66</v>
      </c>
      <c r="B16" s="185" t="s">
        <v>131</v>
      </c>
      <c r="C16" s="208" t="s">
        <v>5</v>
      </c>
      <c r="D16" s="208" t="s">
        <v>6</v>
      </c>
      <c r="E16" s="156"/>
      <c r="F16" s="156"/>
      <c r="G16" s="157"/>
      <c r="H16" s="156">
        <v>2</v>
      </c>
      <c r="I16" s="156">
        <v>2</v>
      </c>
      <c r="J16" s="157">
        <v>5</v>
      </c>
      <c r="K16" s="156"/>
      <c r="L16" s="156"/>
      <c r="M16" s="157"/>
      <c r="N16" s="156"/>
      <c r="O16" s="156"/>
      <c r="P16" s="157"/>
      <c r="Q16" s="156"/>
      <c r="R16" s="156"/>
      <c r="S16" s="157"/>
      <c r="T16" s="156"/>
      <c r="U16" s="156"/>
      <c r="V16" s="157"/>
      <c r="W16" s="181"/>
      <c r="X16" s="181"/>
      <c r="Y16" s="157"/>
      <c r="Z16" s="157">
        <v>5</v>
      </c>
      <c r="AA16" s="383" t="s">
        <v>359</v>
      </c>
      <c r="AB16" s="387" t="s">
        <v>360</v>
      </c>
      <c r="AC16" s="125"/>
      <c r="AD16" s="125"/>
      <c r="AE16" s="125"/>
      <c r="AF16" s="125"/>
      <c r="AG16" s="260"/>
      <c r="AH16" s="260"/>
      <c r="AI16" s="248"/>
      <c r="AJ16" s="248"/>
      <c r="AK16" s="248">
        <v>1</v>
      </c>
      <c r="AL16" s="248"/>
      <c r="AM16" s="125"/>
      <c r="AN16" s="125"/>
      <c r="AO16" s="125"/>
      <c r="AP16" s="125"/>
      <c r="AQ16" s="125"/>
      <c r="AR16" s="163"/>
    </row>
    <row r="17" spans="1:44" s="134" customFormat="1" ht="15" customHeight="1" x14ac:dyDescent="0.2">
      <c r="A17" s="396" t="s">
        <v>39</v>
      </c>
      <c r="B17" s="185" t="s">
        <v>78</v>
      </c>
      <c r="C17" s="208" t="s">
        <v>5</v>
      </c>
      <c r="D17" s="208" t="s">
        <v>6</v>
      </c>
      <c r="E17" s="156"/>
      <c r="F17" s="156"/>
      <c r="G17" s="157"/>
      <c r="H17" s="156">
        <v>2</v>
      </c>
      <c r="I17" s="156">
        <v>1</v>
      </c>
      <c r="J17" s="157">
        <v>4</v>
      </c>
      <c r="K17" s="156"/>
      <c r="L17" s="156"/>
      <c r="M17" s="157"/>
      <c r="N17" s="156"/>
      <c r="O17" s="156"/>
      <c r="P17" s="157"/>
      <c r="Q17" s="156"/>
      <c r="R17" s="156"/>
      <c r="S17" s="157"/>
      <c r="T17" s="156"/>
      <c r="U17" s="156"/>
      <c r="V17" s="157"/>
      <c r="W17" s="181"/>
      <c r="X17" s="181"/>
      <c r="Y17" s="157"/>
      <c r="Z17" s="157">
        <v>4</v>
      </c>
      <c r="AA17" s="182" t="s">
        <v>316</v>
      </c>
      <c r="AB17" s="182" t="s">
        <v>29</v>
      </c>
      <c r="AC17" s="202"/>
      <c r="AD17" s="202"/>
      <c r="AE17" s="202"/>
      <c r="AF17" s="202"/>
      <c r="AG17" s="260"/>
      <c r="AH17" s="260"/>
      <c r="AI17" s="248"/>
      <c r="AJ17" s="248"/>
      <c r="AK17" s="248">
        <v>1</v>
      </c>
      <c r="AL17" s="248"/>
      <c r="AM17" s="202"/>
      <c r="AN17" s="202"/>
      <c r="AO17" s="202"/>
      <c r="AP17" s="202"/>
      <c r="AQ17" s="202"/>
      <c r="AR17" s="202"/>
    </row>
    <row r="18" spans="1:44" s="136" customFormat="1" ht="15" customHeight="1" x14ac:dyDescent="0.2">
      <c r="A18" s="199" t="s">
        <v>160</v>
      </c>
      <c r="B18" s="190" t="s">
        <v>20</v>
      </c>
      <c r="C18" s="208" t="s">
        <v>5</v>
      </c>
      <c r="D18" s="208" t="s">
        <v>6</v>
      </c>
      <c r="E18" s="156"/>
      <c r="F18" s="156"/>
      <c r="G18" s="157"/>
      <c r="H18" s="156">
        <v>2</v>
      </c>
      <c r="I18" s="156">
        <v>2</v>
      </c>
      <c r="J18" s="157">
        <v>5</v>
      </c>
      <c r="K18" s="156"/>
      <c r="L18" s="156"/>
      <c r="M18" s="157"/>
      <c r="N18" s="156"/>
      <c r="O18" s="156"/>
      <c r="P18" s="157"/>
      <c r="Q18" s="156"/>
      <c r="R18" s="156"/>
      <c r="S18" s="157"/>
      <c r="T18" s="156"/>
      <c r="U18" s="156"/>
      <c r="V18" s="157"/>
      <c r="W18" s="181"/>
      <c r="X18" s="181"/>
      <c r="Y18" s="157"/>
      <c r="Z18" s="157">
        <v>5</v>
      </c>
      <c r="AA18" s="199" t="s">
        <v>172</v>
      </c>
      <c r="AB18" s="199" t="s">
        <v>25</v>
      </c>
      <c r="AC18" s="196" t="s">
        <v>203</v>
      </c>
      <c r="AD18" s="196" t="s">
        <v>20</v>
      </c>
      <c r="AE18" s="127"/>
      <c r="AF18" s="127"/>
      <c r="AG18" s="260"/>
      <c r="AH18" s="260"/>
      <c r="AI18" s="248"/>
      <c r="AJ18" s="248"/>
      <c r="AK18" s="248">
        <v>1</v>
      </c>
      <c r="AL18" s="248"/>
      <c r="AM18" s="127"/>
      <c r="AN18" s="127"/>
      <c r="AO18" s="127"/>
      <c r="AP18" s="127"/>
      <c r="AQ18" s="127"/>
      <c r="AR18" s="163"/>
    </row>
    <row r="19" spans="1:44" s="134" customFormat="1" ht="15" customHeight="1" x14ac:dyDescent="0.2">
      <c r="A19" s="396" t="s">
        <v>159</v>
      </c>
      <c r="B19" s="185" t="s">
        <v>86</v>
      </c>
      <c r="C19" s="1" t="s">
        <v>5</v>
      </c>
      <c r="D19" s="1" t="s">
        <v>6</v>
      </c>
      <c r="E19" s="156"/>
      <c r="F19" s="156"/>
      <c r="G19" s="157"/>
      <c r="H19" s="156"/>
      <c r="I19" s="156"/>
      <c r="J19" s="157"/>
      <c r="K19" s="156">
        <v>2</v>
      </c>
      <c r="L19" s="156">
        <v>1</v>
      </c>
      <c r="M19" s="157">
        <v>4</v>
      </c>
      <c r="N19" s="156"/>
      <c r="O19" s="156"/>
      <c r="P19" s="157"/>
      <c r="Q19" s="156"/>
      <c r="R19" s="156"/>
      <c r="S19" s="157"/>
      <c r="T19" s="156"/>
      <c r="U19" s="156"/>
      <c r="V19" s="157"/>
      <c r="W19" s="181"/>
      <c r="X19" s="181"/>
      <c r="Y19" s="157"/>
      <c r="Z19" s="157">
        <v>4</v>
      </c>
      <c r="AA19" s="204" t="s">
        <v>236</v>
      </c>
      <c r="AB19" s="350" t="s">
        <v>315</v>
      </c>
      <c r="AC19" s="196" t="s">
        <v>188</v>
      </c>
      <c r="AD19" s="196" t="s">
        <v>189</v>
      </c>
      <c r="AE19" s="125"/>
      <c r="AF19" s="125"/>
      <c r="AG19" s="260"/>
      <c r="AH19" s="260"/>
      <c r="AI19" s="248"/>
      <c r="AJ19" s="248"/>
      <c r="AK19" s="248">
        <v>1</v>
      </c>
      <c r="AL19" s="248"/>
      <c r="AM19" s="125"/>
      <c r="AN19" s="125"/>
      <c r="AO19" s="125"/>
      <c r="AP19" s="125"/>
      <c r="AQ19" s="125"/>
      <c r="AR19" s="163"/>
    </row>
    <row r="20" spans="1:44" s="134" customFormat="1" ht="15" customHeight="1" x14ac:dyDescent="0.2">
      <c r="A20" s="199" t="s">
        <v>51</v>
      </c>
      <c r="B20" s="190" t="s">
        <v>72</v>
      </c>
      <c r="C20" s="198" t="s">
        <v>5</v>
      </c>
      <c r="D20" s="200" t="s">
        <v>6</v>
      </c>
      <c r="E20" s="156"/>
      <c r="F20" s="156"/>
      <c r="G20" s="157"/>
      <c r="H20" s="156"/>
      <c r="I20" s="156"/>
      <c r="J20" s="157"/>
      <c r="K20" s="156">
        <v>2</v>
      </c>
      <c r="L20" s="156">
        <v>2</v>
      </c>
      <c r="M20" s="157">
        <v>5</v>
      </c>
      <c r="N20" s="156"/>
      <c r="O20" s="156"/>
      <c r="P20" s="157"/>
      <c r="Q20" s="156"/>
      <c r="R20" s="156"/>
      <c r="S20" s="157"/>
      <c r="T20" s="156"/>
      <c r="U20" s="156"/>
      <c r="V20" s="157"/>
      <c r="W20" s="181"/>
      <c r="X20" s="181"/>
      <c r="Y20" s="157"/>
      <c r="Z20" s="157">
        <v>5</v>
      </c>
      <c r="AA20" s="201" t="s">
        <v>255</v>
      </c>
      <c r="AB20" s="199" t="s">
        <v>27</v>
      </c>
      <c r="AC20" s="125"/>
      <c r="AD20" s="125"/>
      <c r="AE20" s="125"/>
      <c r="AF20" s="125"/>
      <c r="AG20" s="260"/>
      <c r="AH20" s="260"/>
      <c r="AI20" s="248"/>
      <c r="AJ20" s="248"/>
      <c r="AK20" s="248">
        <v>1</v>
      </c>
      <c r="AL20" s="248"/>
      <c r="AM20" s="125"/>
      <c r="AN20" s="125"/>
      <c r="AO20" s="125"/>
      <c r="AP20" s="125"/>
      <c r="AQ20" s="125"/>
      <c r="AR20" s="202"/>
    </row>
    <row r="21" spans="1:44" s="136" customFormat="1" ht="15" customHeight="1" x14ac:dyDescent="0.2">
      <c r="A21" s="397" t="s">
        <v>200</v>
      </c>
      <c r="B21" s="185" t="s">
        <v>73</v>
      </c>
      <c r="C21" s="198" t="s">
        <v>5</v>
      </c>
      <c r="D21" s="198" t="s">
        <v>6</v>
      </c>
      <c r="E21" s="156"/>
      <c r="F21" s="156"/>
      <c r="G21" s="157"/>
      <c r="H21" s="156"/>
      <c r="I21" s="156"/>
      <c r="J21" s="157"/>
      <c r="K21" s="156">
        <v>2</v>
      </c>
      <c r="L21" s="156">
        <v>2</v>
      </c>
      <c r="M21" s="157">
        <v>5</v>
      </c>
      <c r="N21" s="156"/>
      <c r="O21" s="156"/>
      <c r="P21" s="157"/>
      <c r="Q21" s="156"/>
      <c r="R21" s="156"/>
      <c r="S21" s="157"/>
      <c r="T21" s="156"/>
      <c r="U21" s="156"/>
      <c r="V21" s="157"/>
      <c r="W21" s="181"/>
      <c r="X21" s="181"/>
      <c r="Y21" s="157"/>
      <c r="Z21" s="157">
        <v>5</v>
      </c>
      <c r="AA21" s="199" t="s">
        <v>172</v>
      </c>
      <c r="AB21" s="199" t="s">
        <v>25</v>
      </c>
      <c r="AC21" s="196" t="s">
        <v>204</v>
      </c>
      <c r="AD21" s="196" t="s">
        <v>73</v>
      </c>
      <c r="AE21" s="448" t="s">
        <v>192</v>
      </c>
      <c r="AF21" s="448"/>
      <c r="AG21" s="260"/>
      <c r="AH21" s="260"/>
      <c r="AI21" s="248"/>
      <c r="AJ21" s="248"/>
      <c r="AK21" s="248">
        <v>1</v>
      </c>
      <c r="AL21" s="248"/>
      <c r="AM21" s="127"/>
      <c r="AN21" s="127"/>
      <c r="AO21" s="127"/>
      <c r="AP21" s="127"/>
      <c r="AQ21" s="127"/>
      <c r="AR21" s="202"/>
    </row>
    <row r="22" spans="1:44" s="134" customFormat="1" ht="15" customHeight="1" x14ac:dyDescent="0.2">
      <c r="A22" s="397" t="s">
        <v>52</v>
      </c>
      <c r="B22" s="203" t="s">
        <v>201</v>
      </c>
      <c r="C22" s="1" t="s">
        <v>5</v>
      </c>
      <c r="D22" s="180" t="s">
        <v>6</v>
      </c>
      <c r="E22" s="156"/>
      <c r="F22" s="156"/>
      <c r="G22" s="157"/>
      <c r="H22" s="156"/>
      <c r="I22" s="156"/>
      <c r="J22" s="157"/>
      <c r="K22" s="156"/>
      <c r="L22" s="156"/>
      <c r="M22" s="157"/>
      <c r="N22" s="156">
        <v>2</v>
      </c>
      <c r="O22" s="156">
        <v>1</v>
      </c>
      <c r="P22" s="157">
        <v>4</v>
      </c>
      <c r="Q22" s="156">
        <v>2</v>
      </c>
      <c r="R22" s="156">
        <v>1</v>
      </c>
      <c r="S22" s="157">
        <v>4</v>
      </c>
      <c r="T22" s="156"/>
      <c r="U22" s="156"/>
      <c r="V22" s="157"/>
      <c r="W22" s="181"/>
      <c r="X22" s="181"/>
      <c r="Y22" s="157"/>
      <c r="Z22" s="157">
        <v>4</v>
      </c>
      <c r="AA22" s="204" t="s">
        <v>269</v>
      </c>
      <c r="AB22" s="205" t="s">
        <v>232</v>
      </c>
      <c r="AC22" s="125"/>
      <c r="AD22" s="125"/>
      <c r="AE22" s="125"/>
      <c r="AF22" s="125"/>
      <c r="AG22" s="266" t="s">
        <v>285</v>
      </c>
      <c r="AH22" s="266">
        <v>4</v>
      </c>
      <c r="AI22" s="248"/>
      <c r="AJ22" s="248"/>
      <c r="AK22" s="248">
        <v>1</v>
      </c>
      <c r="AL22" s="248"/>
      <c r="AM22" s="125"/>
      <c r="AN22" s="125"/>
      <c r="AO22" s="125"/>
      <c r="AP22" s="125"/>
      <c r="AQ22" s="125"/>
      <c r="AR22" s="202"/>
    </row>
    <row r="23" spans="1:44" s="140" customFormat="1" ht="16.5" customHeight="1" x14ac:dyDescent="0.2">
      <c r="A23" s="435" t="s">
        <v>92</v>
      </c>
      <c r="B23" s="435"/>
      <c r="C23" s="206"/>
      <c r="D23" s="206"/>
      <c r="E23" s="255">
        <f>SUM(E24:E42)</f>
        <v>0</v>
      </c>
      <c r="F23" s="255">
        <f>SUM(F24:F42)</f>
        <v>2</v>
      </c>
      <c r="G23" s="207">
        <f>SUM($G$24:$G$42)</f>
        <v>3</v>
      </c>
      <c r="H23" s="207"/>
      <c r="I23" s="207"/>
      <c r="J23" s="207">
        <f>SUM($J$24:$J$42)</f>
        <v>0</v>
      </c>
      <c r="K23" s="255">
        <f>SUM(K24:K42)</f>
        <v>8</v>
      </c>
      <c r="L23" s="255">
        <f>SUM(L24:L42)</f>
        <v>6</v>
      </c>
      <c r="M23" s="319">
        <f>M25+M27+M28+M30</f>
        <v>18</v>
      </c>
      <c r="N23" s="255">
        <f>SUM(N24:N42)</f>
        <v>8</v>
      </c>
      <c r="O23" s="255">
        <f>SUM(O24:O42)</f>
        <v>7</v>
      </c>
      <c r="P23" s="207">
        <f>SUM(P24:P42)</f>
        <v>19</v>
      </c>
      <c r="Q23" s="255">
        <f>SUM(Q24:Q42)</f>
        <v>6</v>
      </c>
      <c r="R23" s="255">
        <f>SUM(R24:R42)</f>
        <v>6</v>
      </c>
      <c r="S23" s="207">
        <f>SUM($S$24:$S$42)</f>
        <v>15</v>
      </c>
      <c r="T23" s="255">
        <f>SUM(T24:T42)</f>
        <v>4</v>
      </c>
      <c r="U23" s="255">
        <f>SUM(U24:U42)</f>
        <v>2</v>
      </c>
      <c r="V23" s="207">
        <f>SUM(V24:V42)</f>
        <v>8</v>
      </c>
      <c r="W23" s="207"/>
      <c r="X23" s="207"/>
      <c r="Y23" s="207">
        <f>SUM($Y$24:$Y$42)</f>
        <v>0</v>
      </c>
      <c r="Z23" s="207">
        <f>G23+M23+P23+S23+V23</f>
        <v>63</v>
      </c>
      <c r="AA23" s="327"/>
      <c r="AB23" s="327"/>
      <c r="AC23" s="125"/>
      <c r="AD23" s="125"/>
      <c r="AE23" s="125"/>
      <c r="AF23" s="125"/>
      <c r="AG23" s="259"/>
      <c r="AH23" s="259"/>
      <c r="AI23" s="247">
        <f>E23+K23+N23+Q23+T23</f>
        <v>26</v>
      </c>
      <c r="AJ23" s="247">
        <f>F23+L23+O23+R23+U23</f>
        <v>23</v>
      </c>
      <c r="AK23" s="270">
        <f>SUM(AK24:AK42)</f>
        <v>13</v>
      </c>
      <c r="AL23" s="247"/>
      <c r="AM23" s="125"/>
      <c r="AN23" s="125"/>
      <c r="AO23" s="125"/>
      <c r="AP23" s="125"/>
      <c r="AQ23" s="125"/>
      <c r="AR23" s="202"/>
    </row>
    <row r="24" spans="1:44" s="134" customFormat="1" ht="15" customHeight="1" x14ac:dyDescent="0.2">
      <c r="A24" s="396" t="s">
        <v>346</v>
      </c>
      <c r="B24" s="190" t="s">
        <v>336</v>
      </c>
      <c r="C24" s="180" t="s">
        <v>5</v>
      </c>
      <c r="D24" s="180" t="s">
        <v>7</v>
      </c>
      <c r="E24" s="156">
        <v>0</v>
      </c>
      <c r="F24" s="156">
        <v>2</v>
      </c>
      <c r="G24" s="157">
        <v>3</v>
      </c>
      <c r="H24" s="156"/>
      <c r="I24" s="156"/>
      <c r="J24" s="157"/>
      <c r="K24" s="156"/>
      <c r="L24" s="156"/>
      <c r="M24" s="157"/>
      <c r="N24" s="156"/>
      <c r="O24" s="156"/>
      <c r="P24" s="157"/>
      <c r="Q24" s="156"/>
      <c r="R24" s="156"/>
      <c r="S24" s="157"/>
      <c r="T24" s="156"/>
      <c r="U24" s="156"/>
      <c r="V24" s="157"/>
      <c r="W24" s="181"/>
      <c r="X24" s="181"/>
      <c r="Y24" s="158"/>
      <c r="Z24" s="157">
        <v>3</v>
      </c>
      <c r="AA24" s="201" t="s">
        <v>253</v>
      </c>
      <c r="AB24" s="410" t="s">
        <v>369</v>
      </c>
      <c r="AC24" s="125" t="s">
        <v>337</v>
      </c>
      <c r="AD24" s="125"/>
      <c r="AE24" s="125"/>
      <c r="AF24" s="125"/>
      <c r="AG24" s="381" t="s">
        <v>286</v>
      </c>
      <c r="AH24" s="381">
        <v>3</v>
      </c>
      <c r="AI24" s="390"/>
      <c r="AJ24" s="390"/>
      <c r="AK24" s="390">
        <v>1</v>
      </c>
      <c r="AL24" s="390"/>
      <c r="AM24" s="125"/>
      <c r="AN24" s="125"/>
      <c r="AO24" s="125"/>
      <c r="AP24" s="125"/>
      <c r="AQ24" s="125"/>
      <c r="AR24" s="202"/>
    </row>
    <row r="25" spans="1:44" s="134" customFormat="1" ht="15" customHeight="1" x14ac:dyDescent="0.2">
      <c r="A25" s="396" t="s">
        <v>65</v>
      </c>
      <c r="B25" s="190" t="s">
        <v>170</v>
      </c>
      <c r="C25" s="180" t="s">
        <v>5</v>
      </c>
      <c r="D25" s="208" t="s">
        <v>6</v>
      </c>
      <c r="E25" s="156"/>
      <c r="F25" s="156"/>
      <c r="G25" s="157"/>
      <c r="H25" s="156"/>
      <c r="I25" s="156"/>
      <c r="J25" s="157"/>
      <c r="K25" s="156">
        <v>2</v>
      </c>
      <c r="L25" s="156">
        <v>2</v>
      </c>
      <c r="M25" s="157">
        <v>5</v>
      </c>
      <c r="N25" s="156"/>
      <c r="O25" s="156"/>
      <c r="P25" s="157"/>
      <c r="Q25" s="156"/>
      <c r="R25" s="156"/>
      <c r="S25" s="157"/>
      <c r="T25" s="156"/>
      <c r="U25" s="156"/>
      <c r="V25" s="157"/>
      <c r="W25" s="181"/>
      <c r="X25" s="181"/>
      <c r="Y25" s="158"/>
      <c r="Z25" s="157">
        <v>5</v>
      </c>
      <c r="AA25" s="209" t="s">
        <v>233</v>
      </c>
      <c r="AB25" s="209" t="s">
        <v>28</v>
      </c>
      <c r="AC25" s="125"/>
      <c r="AD25" s="125"/>
      <c r="AE25" s="125"/>
      <c r="AF25" s="125"/>
      <c r="AG25" s="264" t="s">
        <v>284</v>
      </c>
      <c r="AH25" s="265">
        <v>5</v>
      </c>
      <c r="AI25" s="248"/>
      <c r="AJ25" s="248"/>
      <c r="AK25" s="248">
        <v>1</v>
      </c>
      <c r="AL25" s="248"/>
      <c r="AM25" s="125"/>
      <c r="AN25" s="125"/>
      <c r="AO25" s="125"/>
      <c r="AP25" s="125"/>
      <c r="AQ25" s="125"/>
      <c r="AR25" s="202"/>
    </row>
    <row r="26" spans="1:44" s="135" customFormat="1" ht="15" customHeight="1" x14ac:dyDescent="0.2">
      <c r="A26" s="425" t="s">
        <v>56</v>
      </c>
      <c r="B26" s="428" t="s">
        <v>64</v>
      </c>
      <c r="C26" s="180" t="s">
        <v>5</v>
      </c>
      <c r="D26" s="391" t="s">
        <v>6</v>
      </c>
      <c r="E26" s="156"/>
      <c r="F26" s="156"/>
      <c r="G26" s="157"/>
      <c r="H26" s="156"/>
      <c r="I26" s="156"/>
      <c r="J26" s="157"/>
      <c r="K26" s="156" t="s">
        <v>279</v>
      </c>
      <c r="L26" s="156" t="s">
        <v>279</v>
      </c>
      <c r="M26" s="157" t="s">
        <v>120</v>
      </c>
      <c r="N26" s="156"/>
      <c r="O26" s="156"/>
      <c r="P26" s="157"/>
      <c r="Q26" s="156"/>
      <c r="R26" s="156"/>
      <c r="S26" s="157"/>
      <c r="T26" s="156"/>
      <c r="U26" s="156"/>
      <c r="V26" s="157"/>
      <c r="W26" s="181"/>
      <c r="X26" s="181"/>
      <c r="Y26" s="158"/>
      <c r="Z26" s="157" t="s">
        <v>120</v>
      </c>
      <c r="AA26" s="389" t="s">
        <v>340</v>
      </c>
      <c r="AB26" s="388" t="s">
        <v>234</v>
      </c>
      <c r="AC26" s="187" t="s">
        <v>65</v>
      </c>
      <c r="AD26" s="210" t="s">
        <v>193</v>
      </c>
      <c r="AE26" s="122"/>
      <c r="AF26" s="122"/>
      <c r="AG26" s="260"/>
      <c r="AH26" s="260"/>
      <c r="AI26" s="248"/>
      <c r="AJ26" s="248"/>
      <c r="AK26" s="248">
        <v>1</v>
      </c>
      <c r="AL26" s="248"/>
      <c r="AM26" s="122"/>
      <c r="AN26" s="122"/>
      <c r="AO26" s="122"/>
      <c r="AP26" s="122"/>
      <c r="AQ26" s="122"/>
      <c r="AR26" s="189"/>
    </row>
    <row r="27" spans="1:44" s="134" customFormat="1" ht="15" customHeight="1" x14ac:dyDescent="0.2">
      <c r="A27" s="396" t="s">
        <v>276</v>
      </c>
      <c r="B27" s="185" t="s">
        <v>227</v>
      </c>
      <c r="C27" s="180" t="s">
        <v>5</v>
      </c>
      <c r="D27" s="208" t="s">
        <v>6</v>
      </c>
      <c r="E27" s="156"/>
      <c r="F27" s="156"/>
      <c r="G27" s="157"/>
      <c r="H27" s="156"/>
      <c r="I27" s="156"/>
      <c r="J27" s="157"/>
      <c r="K27" s="156">
        <v>2</v>
      </c>
      <c r="L27" s="156">
        <v>2</v>
      </c>
      <c r="M27" s="157" t="s">
        <v>309</v>
      </c>
      <c r="N27" s="156"/>
      <c r="O27" s="156"/>
      <c r="P27" s="157"/>
      <c r="Q27" s="156"/>
      <c r="R27" s="156"/>
      <c r="S27" s="157"/>
      <c r="T27" s="156"/>
      <c r="U27" s="156"/>
      <c r="V27" s="157"/>
      <c r="W27" s="181"/>
      <c r="X27" s="181"/>
      <c r="Y27" s="158"/>
      <c r="Z27" s="157" t="s">
        <v>309</v>
      </c>
      <c r="AA27" s="209" t="s">
        <v>231</v>
      </c>
      <c r="AB27" s="209" t="s">
        <v>307</v>
      </c>
      <c r="AC27" s="180"/>
      <c r="AD27" s="122" t="s">
        <v>213</v>
      </c>
      <c r="AE27" s="122"/>
      <c r="AF27" s="122"/>
      <c r="AG27" s="381" t="s">
        <v>286</v>
      </c>
      <c r="AH27" s="381">
        <v>5</v>
      </c>
      <c r="AI27" s="382"/>
      <c r="AJ27" s="382"/>
      <c r="AK27" s="382">
        <v>1</v>
      </c>
      <c r="AL27" s="382"/>
      <c r="AM27" s="122"/>
      <c r="AN27" s="122"/>
      <c r="AO27" s="122"/>
      <c r="AP27" s="122"/>
      <c r="AQ27" s="122"/>
      <c r="AR27" s="189"/>
    </row>
    <row r="28" spans="1:44" s="136" customFormat="1" ht="15" customHeight="1" x14ac:dyDescent="0.2">
      <c r="A28" s="396" t="s">
        <v>187</v>
      </c>
      <c r="B28" s="185" t="s">
        <v>354</v>
      </c>
      <c r="C28" s="180" t="s">
        <v>5</v>
      </c>
      <c r="D28" s="391" t="s">
        <v>6</v>
      </c>
      <c r="E28" s="156"/>
      <c r="F28" s="156"/>
      <c r="G28" s="157"/>
      <c r="H28" s="156"/>
      <c r="I28" s="156"/>
      <c r="J28" s="157"/>
      <c r="K28" s="156">
        <v>2</v>
      </c>
      <c r="L28" s="156">
        <v>0</v>
      </c>
      <c r="M28" s="157">
        <v>3</v>
      </c>
      <c r="N28" s="156"/>
      <c r="O28" s="156"/>
      <c r="P28" s="157"/>
      <c r="Q28" s="156"/>
      <c r="R28" s="156"/>
      <c r="S28" s="157"/>
      <c r="T28" s="156"/>
      <c r="U28" s="156"/>
      <c r="V28" s="157"/>
      <c r="W28" s="181"/>
      <c r="X28" s="181"/>
      <c r="Y28" s="158"/>
      <c r="Z28" s="157">
        <v>3</v>
      </c>
      <c r="AA28" s="209" t="s">
        <v>266</v>
      </c>
      <c r="AB28" s="209" t="s">
        <v>17</v>
      </c>
      <c r="AC28" s="442" t="s">
        <v>205</v>
      </c>
      <c r="AD28" s="442"/>
      <c r="AE28" s="125"/>
      <c r="AF28" s="125"/>
      <c r="AG28" s="264" t="s">
        <v>284</v>
      </c>
      <c r="AH28" s="265">
        <v>3</v>
      </c>
      <c r="AI28" s="248"/>
      <c r="AJ28" s="248"/>
      <c r="AK28" s="248"/>
      <c r="AL28" s="271">
        <v>1</v>
      </c>
      <c r="AM28" s="123"/>
      <c r="AN28" s="123"/>
      <c r="AO28" s="123"/>
      <c r="AP28" s="123"/>
      <c r="AQ28" s="123"/>
      <c r="AR28" s="189"/>
    </row>
    <row r="29" spans="1:44" s="138" customFormat="1" ht="15" customHeight="1" x14ac:dyDescent="0.2">
      <c r="A29" s="425" t="s">
        <v>209</v>
      </c>
      <c r="B29" s="428" t="s">
        <v>206</v>
      </c>
      <c r="C29" s="180" t="s">
        <v>5</v>
      </c>
      <c r="D29" s="391" t="s">
        <v>6</v>
      </c>
      <c r="E29" s="156"/>
      <c r="F29" s="156"/>
      <c r="G29" s="157"/>
      <c r="H29" s="156"/>
      <c r="I29" s="156"/>
      <c r="J29" s="157"/>
      <c r="K29" s="251" t="s">
        <v>279</v>
      </c>
      <c r="L29" s="251" t="s">
        <v>280</v>
      </c>
      <c r="M29" s="159" t="s">
        <v>194</v>
      </c>
      <c r="N29" s="251"/>
      <c r="O29" s="251"/>
      <c r="P29" s="159"/>
      <c r="Q29" s="251"/>
      <c r="R29" s="251"/>
      <c r="S29" s="159"/>
      <c r="T29" s="251"/>
      <c r="U29" s="251"/>
      <c r="V29" s="159"/>
      <c r="W29" s="252"/>
      <c r="X29" s="252"/>
      <c r="Y29" s="159"/>
      <c r="Z29" s="159" t="s">
        <v>194</v>
      </c>
      <c r="AA29" s="209" t="s">
        <v>235</v>
      </c>
      <c r="AB29" s="209" t="s">
        <v>195</v>
      </c>
      <c r="AC29" s="211" t="s">
        <v>187</v>
      </c>
      <c r="AD29" s="212" t="s">
        <v>196</v>
      </c>
      <c r="AE29" s="125"/>
      <c r="AF29" s="125"/>
      <c r="AG29" s="260"/>
      <c r="AH29" s="260"/>
      <c r="AI29" s="248"/>
      <c r="AJ29" s="248"/>
      <c r="AK29" s="248"/>
      <c r="AL29" s="248"/>
      <c r="AM29" s="123"/>
      <c r="AN29" s="123"/>
      <c r="AO29" s="123"/>
      <c r="AP29" s="123"/>
      <c r="AQ29" s="123"/>
      <c r="AR29" s="189"/>
    </row>
    <row r="30" spans="1:44" s="134" customFormat="1" ht="15" customHeight="1" x14ac:dyDescent="0.2">
      <c r="A30" s="398" t="s">
        <v>248</v>
      </c>
      <c r="B30" s="185" t="s">
        <v>342</v>
      </c>
      <c r="C30" s="180" t="s">
        <v>5</v>
      </c>
      <c r="D30" s="391" t="s">
        <v>7</v>
      </c>
      <c r="E30" s="156"/>
      <c r="F30" s="156"/>
      <c r="G30" s="157"/>
      <c r="H30" s="156"/>
      <c r="I30" s="156"/>
      <c r="J30" s="157"/>
      <c r="K30" s="156">
        <v>2</v>
      </c>
      <c r="L30" s="156">
        <v>2</v>
      </c>
      <c r="M30" s="157">
        <v>5</v>
      </c>
      <c r="N30" s="156"/>
      <c r="O30" s="156"/>
      <c r="P30" s="157"/>
      <c r="Q30" s="163"/>
      <c r="R30" s="163"/>
      <c r="S30" s="157"/>
      <c r="T30" s="156"/>
      <c r="U30" s="156"/>
      <c r="V30" s="157"/>
      <c r="W30" s="181"/>
      <c r="X30" s="181"/>
      <c r="Y30" s="158"/>
      <c r="Z30" s="157">
        <v>5</v>
      </c>
      <c r="AA30" s="209" t="s">
        <v>243</v>
      </c>
      <c r="AB30" s="395" t="s">
        <v>244</v>
      </c>
      <c r="AC30" s="276" t="s">
        <v>248</v>
      </c>
      <c r="AD30" s="185" t="s">
        <v>250</v>
      </c>
      <c r="AE30" s="125"/>
      <c r="AF30" s="125"/>
      <c r="AG30" s="268" t="s">
        <v>286</v>
      </c>
      <c r="AH30" s="268">
        <v>5</v>
      </c>
      <c r="AI30" s="248"/>
      <c r="AJ30" s="248"/>
      <c r="AK30" s="248">
        <v>1</v>
      </c>
      <c r="AL30" s="248"/>
      <c r="AM30" s="125"/>
      <c r="AN30" s="125"/>
      <c r="AO30" s="214"/>
      <c r="AP30" s="125"/>
      <c r="AQ30" s="125"/>
      <c r="AR30" s="202"/>
    </row>
    <row r="31" spans="1:44" s="134" customFormat="1" ht="15" customHeight="1" x14ac:dyDescent="0.2">
      <c r="A31" s="425" t="s">
        <v>332</v>
      </c>
      <c r="B31" s="428" t="s">
        <v>290</v>
      </c>
      <c r="C31" s="208" t="s">
        <v>5</v>
      </c>
      <c r="D31" s="391" t="s">
        <v>7</v>
      </c>
      <c r="E31" s="156"/>
      <c r="F31" s="156"/>
      <c r="G31" s="157"/>
      <c r="H31" s="156"/>
      <c r="I31" s="156"/>
      <c r="J31" s="157"/>
      <c r="K31" s="251" t="s">
        <v>345</v>
      </c>
      <c r="L31" s="251" t="s">
        <v>345</v>
      </c>
      <c r="M31" s="159" t="s">
        <v>344</v>
      </c>
      <c r="N31" s="156"/>
      <c r="O31" s="156"/>
      <c r="P31" s="157"/>
      <c r="Q31" s="163"/>
      <c r="R31" s="163"/>
      <c r="S31" s="157"/>
      <c r="T31" s="156"/>
      <c r="U31" s="156"/>
      <c r="V31" s="157"/>
      <c r="W31" s="181"/>
      <c r="X31" s="181"/>
      <c r="Y31" s="158"/>
      <c r="Z31" s="159" t="s">
        <v>344</v>
      </c>
      <c r="AA31" s="209" t="s">
        <v>305</v>
      </c>
      <c r="AB31" s="317" t="s">
        <v>308</v>
      </c>
      <c r="AC31" s="335"/>
      <c r="AD31" s="125"/>
      <c r="AE31" s="125"/>
      <c r="AF31" s="125"/>
      <c r="AG31" s="316"/>
      <c r="AH31" s="268"/>
      <c r="AI31" s="248"/>
      <c r="AJ31" s="248"/>
      <c r="AK31" s="248"/>
      <c r="AL31" s="248"/>
      <c r="AM31" s="125"/>
      <c r="AN31" s="125"/>
      <c r="AO31" s="214"/>
      <c r="AP31" s="125"/>
      <c r="AQ31" s="125"/>
      <c r="AR31" s="202"/>
    </row>
    <row r="32" spans="1:44" s="134" customFormat="1" ht="15" customHeight="1" x14ac:dyDescent="0.2">
      <c r="A32" s="396" t="s">
        <v>50</v>
      </c>
      <c r="B32" s="185" t="s">
        <v>18</v>
      </c>
      <c r="C32" s="180" t="s">
        <v>5</v>
      </c>
      <c r="D32" s="391" t="s">
        <v>6</v>
      </c>
      <c r="E32" s="156"/>
      <c r="F32" s="156"/>
      <c r="G32" s="157"/>
      <c r="H32" s="156"/>
      <c r="I32" s="156"/>
      <c r="J32" s="157"/>
      <c r="K32" s="156"/>
      <c r="L32" s="156"/>
      <c r="M32" s="157"/>
      <c r="N32" s="156">
        <v>2</v>
      </c>
      <c r="O32" s="156">
        <v>2</v>
      </c>
      <c r="P32" s="157">
        <v>5</v>
      </c>
      <c r="Q32" s="156"/>
      <c r="R32" s="156"/>
      <c r="S32" s="157"/>
      <c r="T32" s="156"/>
      <c r="U32" s="156"/>
      <c r="V32" s="157"/>
      <c r="W32" s="181"/>
      <c r="X32" s="181"/>
      <c r="Y32" s="158"/>
      <c r="Z32" s="157">
        <v>5</v>
      </c>
      <c r="AA32" s="209" t="s">
        <v>202</v>
      </c>
      <c r="AB32" s="182" t="s">
        <v>31</v>
      </c>
      <c r="AC32" s="125"/>
      <c r="AD32" s="125"/>
      <c r="AE32" s="441" t="s">
        <v>320</v>
      </c>
      <c r="AF32" s="441"/>
      <c r="AG32" s="264" t="s">
        <v>284</v>
      </c>
      <c r="AH32" s="265">
        <v>5</v>
      </c>
      <c r="AI32" s="248"/>
      <c r="AJ32" s="248"/>
      <c r="AK32" s="248">
        <v>1</v>
      </c>
      <c r="AL32" s="248"/>
      <c r="AM32" s="125"/>
      <c r="AN32" s="125"/>
      <c r="AO32" s="125"/>
      <c r="AP32" s="125"/>
      <c r="AQ32" s="125"/>
      <c r="AR32" s="189"/>
    </row>
    <row r="33" spans="1:44" s="134" customFormat="1" ht="15" customHeight="1" x14ac:dyDescent="0.2">
      <c r="A33" s="201" t="s">
        <v>333</v>
      </c>
      <c r="B33" s="185" t="s">
        <v>297</v>
      </c>
      <c r="C33" s="180" t="s">
        <v>5</v>
      </c>
      <c r="D33" s="391" t="s">
        <v>6</v>
      </c>
      <c r="E33" s="156"/>
      <c r="F33" s="156"/>
      <c r="G33" s="157"/>
      <c r="H33" s="156"/>
      <c r="I33" s="156"/>
      <c r="J33" s="157"/>
      <c r="K33" s="156"/>
      <c r="L33" s="156"/>
      <c r="M33" s="157"/>
      <c r="N33" s="156">
        <v>2</v>
      </c>
      <c r="O33" s="156">
        <v>2</v>
      </c>
      <c r="P33" s="157">
        <v>5</v>
      </c>
      <c r="Q33" s="156"/>
      <c r="R33" s="156"/>
      <c r="S33" s="157"/>
      <c r="T33" s="156"/>
      <c r="U33" s="156"/>
      <c r="V33" s="157"/>
      <c r="W33" s="181"/>
      <c r="X33" s="181"/>
      <c r="Y33" s="158"/>
      <c r="Z33" s="161">
        <v>5</v>
      </c>
      <c r="AA33" s="209" t="s">
        <v>124</v>
      </c>
      <c r="AB33" s="182" t="s">
        <v>307</v>
      </c>
      <c r="AC33" s="178" t="s">
        <v>171</v>
      </c>
      <c r="AD33" s="125" t="s">
        <v>300</v>
      </c>
      <c r="AE33" s="125"/>
      <c r="AF33" s="125"/>
      <c r="AG33" s="268" t="s">
        <v>286</v>
      </c>
      <c r="AH33" s="268">
        <v>5</v>
      </c>
      <c r="AI33" s="248"/>
      <c r="AJ33" s="248"/>
      <c r="AK33" s="248">
        <v>1</v>
      </c>
      <c r="AL33" s="248"/>
      <c r="AM33" s="125"/>
      <c r="AN33" s="125"/>
      <c r="AO33" s="122"/>
      <c r="AP33" s="125"/>
      <c r="AQ33" s="125"/>
      <c r="AR33" s="189"/>
    </row>
    <row r="34" spans="1:44" s="134" customFormat="1" ht="15" customHeight="1" x14ac:dyDescent="0.2">
      <c r="A34" s="396" t="s">
        <v>212</v>
      </c>
      <c r="B34" s="185" t="s">
        <v>123</v>
      </c>
      <c r="C34" s="180" t="s">
        <v>5</v>
      </c>
      <c r="D34" s="391" t="s">
        <v>6</v>
      </c>
      <c r="E34" s="156"/>
      <c r="F34" s="156"/>
      <c r="G34" s="157"/>
      <c r="H34" s="156"/>
      <c r="I34" s="156"/>
      <c r="J34" s="157"/>
      <c r="K34" s="156"/>
      <c r="L34" s="156"/>
      <c r="M34" s="157"/>
      <c r="N34" s="156">
        <v>2</v>
      </c>
      <c r="O34" s="160">
        <v>2</v>
      </c>
      <c r="P34" s="157">
        <v>5</v>
      </c>
      <c r="Q34" s="156"/>
      <c r="R34" s="156"/>
      <c r="S34" s="157"/>
      <c r="T34" s="156"/>
      <c r="U34" s="156"/>
      <c r="V34" s="157"/>
      <c r="W34" s="181"/>
      <c r="X34" s="181"/>
      <c r="Y34" s="158"/>
      <c r="Z34" s="161">
        <v>5</v>
      </c>
      <c r="AA34" s="209" t="s">
        <v>271</v>
      </c>
      <c r="AB34" s="182" t="s">
        <v>307</v>
      </c>
      <c r="AC34" s="178" t="s">
        <v>212</v>
      </c>
      <c r="AD34" s="185" t="s">
        <v>123</v>
      </c>
      <c r="AE34" s="125"/>
      <c r="AF34" s="125"/>
      <c r="AG34" s="268" t="s">
        <v>286</v>
      </c>
      <c r="AH34" s="268">
        <v>5</v>
      </c>
      <c r="AI34" s="248"/>
      <c r="AJ34" s="248"/>
      <c r="AK34" s="248">
        <v>1</v>
      </c>
      <c r="AL34" s="248"/>
      <c r="AM34" s="125"/>
      <c r="AN34" s="125"/>
      <c r="AO34" s="122"/>
      <c r="AP34" s="125"/>
      <c r="AQ34" s="125"/>
      <c r="AR34" s="189"/>
    </row>
    <row r="35" spans="1:44" s="134" customFormat="1" ht="15" customHeight="1" x14ac:dyDescent="0.2">
      <c r="A35" s="396" t="s">
        <v>225</v>
      </c>
      <c r="B35" s="185" t="s">
        <v>222</v>
      </c>
      <c r="C35" s="180" t="s">
        <v>5</v>
      </c>
      <c r="D35" s="391" t="s">
        <v>7</v>
      </c>
      <c r="E35" s="156"/>
      <c r="F35" s="156"/>
      <c r="G35" s="157"/>
      <c r="H35" s="156"/>
      <c r="I35" s="156"/>
      <c r="J35" s="157"/>
      <c r="K35" s="156"/>
      <c r="L35" s="156"/>
      <c r="M35" s="157"/>
      <c r="N35" s="156">
        <v>2</v>
      </c>
      <c r="O35" s="160">
        <v>1</v>
      </c>
      <c r="P35" s="157">
        <v>4</v>
      </c>
      <c r="Q35" s="156"/>
      <c r="R35" s="156"/>
      <c r="S35" s="157"/>
      <c r="T35" s="156"/>
      <c r="U35" s="156"/>
      <c r="V35" s="157"/>
      <c r="W35" s="181"/>
      <c r="X35" s="181"/>
      <c r="Y35" s="158"/>
      <c r="Z35" s="161">
        <v>4</v>
      </c>
      <c r="AA35" s="201" t="s">
        <v>228</v>
      </c>
      <c r="AB35" s="182" t="s">
        <v>307</v>
      </c>
      <c r="AC35" s="330"/>
      <c r="AD35" s="202"/>
      <c r="AE35" s="202"/>
      <c r="AF35" s="202"/>
      <c r="AG35" s="268" t="s">
        <v>286</v>
      </c>
      <c r="AH35" s="268">
        <v>4</v>
      </c>
      <c r="AI35" s="248"/>
      <c r="AJ35" s="248"/>
      <c r="AK35" s="248"/>
      <c r="AL35" s="271">
        <v>1</v>
      </c>
      <c r="AM35" s="202"/>
      <c r="AN35" s="202"/>
      <c r="AO35" s="122"/>
      <c r="AP35" s="202"/>
      <c r="AQ35" s="202"/>
      <c r="AR35" s="189"/>
    </row>
    <row r="36" spans="1:44" s="134" customFormat="1" ht="15" customHeight="1" x14ac:dyDescent="0.2">
      <c r="A36" s="425" t="s">
        <v>260</v>
      </c>
      <c r="B36" s="428" t="s">
        <v>355</v>
      </c>
      <c r="C36" s="180" t="s">
        <v>5</v>
      </c>
      <c r="D36" s="391" t="s">
        <v>7</v>
      </c>
      <c r="E36" s="156"/>
      <c r="F36" s="156"/>
      <c r="G36" s="157"/>
      <c r="H36" s="156"/>
      <c r="I36" s="156"/>
      <c r="J36" s="157"/>
      <c r="K36" s="156"/>
      <c r="L36" s="156"/>
      <c r="M36" s="157"/>
      <c r="N36" s="156" t="s">
        <v>279</v>
      </c>
      <c r="O36" s="160" t="s">
        <v>281</v>
      </c>
      <c r="P36" s="157" t="s">
        <v>261</v>
      </c>
      <c r="Q36" s="156"/>
      <c r="R36" s="156"/>
      <c r="S36" s="157"/>
      <c r="T36" s="156"/>
      <c r="U36" s="156"/>
      <c r="V36" s="157"/>
      <c r="W36" s="181"/>
      <c r="X36" s="181"/>
      <c r="Y36" s="158"/>
      <c r="Z36" s="161" t="s">
        <v>261</v>
      </c>
      <c r="AA36" s="389" t="s">
        <v>340</v>
      </c>
      <c r="AB36" s="388" t="s">
        <v>234</v>
      </c>
      <c r="AC36" s="125"/>
      <c r="AD36" s="125"/>
      <c r="AE36" s="125"/>
      <c r="AF36" s="125"/>
      <c r="AG36" s="260"/>
      <c r="AH36" s="260"/>
      <c r="AI36" s="248"/>
      <c r="AJ36" s="248"/>
      <c r="AK36" s="248"/>
      <c r="AL36" s="248"/>
      <c r="AM36" s="125"/>
      <c r="AN36" s="125"/>
      <c r="AO36" s="122"/>
      <c r="AP36" s="125"/>
      <c r="AQ36" s="125"/>
      <c r="AR36" s="189"/>
    </row>
    <row r="37" spans="1:44" s="134" customFormat="1" ht="15" customHeight="1" x14ac:dyDescent="0.2">
      <c r="A37" s="396" t="s">
        <v>49</v>
      </c>
      <c r="B37" s="185" t="s">
        <v>356</v>
      </c>
      <c r="C37" s="180" t="s">
        <v>5</v>
      </c>
      <c r="D37" s="391" t="s">
        <v>7</v>
      </c>
      <c r="E37" s="156"/>
      <c r="F37" s="156"/>
      <c r="G37" s="157"/>
      <c r="H37" s="156"/>
      <c r="I37" s="156"/>
      <c r="J37" s="157"/>
      <c r="K37" s="156"/>
      <c r="L37" s="156"/>
      <c r="M37" s="157"/>
      <c r="N37" s="156"/>
      <c r="O37" s="160"/>
      <c r="P37" s="157"/>
      <c r="Q37" s="156">
        <v>1</v>
      </c>
      <c r="R37" s="156">
        <v>2</v>
      </c>
      <c r="S37" s="157">
        <v>4</v>
      </c>
      <c r="T37" s="156"/>
      <c r="U37" s="156"/>
      <c r="V37" s="157"/>
      <c r="W37" s="181"/>
      <c r="X37" s="181"/>
      <c r="Y37" s="158"/>
      <c r="Z37" s="161">
        <v>4</v>
      </c>
      <c r="AA37" s="389" t="s">
        <v>341</v>
      </c>
      <c r="AB37" s="182" t="s">
        <v>37</v>
      </c>
      <c r="AC37" s="331"/>
      <c r="AD37" s="331"/>
      <c r="AE37" s="331"/>
      <c r="AF37" s="331"/>
      <c r="AG37" s="268" t="s">
        <v>286</v>
      </c>
      <c r="AH37" s="268">
        <v>4</v>
      </c>
      <c r="AI37" s="248"/>
      <c r="AJ37" s="248"/>
      <c r="AK37" s="248">
        <v>1</v>
      </c>
      <c r="AL37" s="248"/>
      <c r="AM37" s="331"/>
      <c r="AN37" s="331"/>
      <c r="AO37" s="122"/>
      <c r="AP37" s="331"/>
      <c r="AQ37" s="331"/>
      <c r="AR37" s="189"/>
    </row>
    <row r="38" spans="1:44" s="134" customFormat="1" ht="15" customHeight="1" x14ac:dyDescent="0.2">
      <c r="A38" s="396" t="s">
        <v>216</v>
      </c>
      <c r="B38" s="185" t="s">
        <v>125</v>
      </c>
      <c r="C38" s="180" t="s">
        <v>5</v>
      </c>
      <c r="D38" s="391" t="s">
        <v>6</v>
      </c>
      <c r="E38" s="156"/>
      <c r="F38" s="156"/>
      <c r="G38" s="157"/>
      <c r="H38" s="156"/>
      <c r="I38" s="156"/>
      <c r="J38" s="157"/>
      <c r="K38" s="156"/>
      <c r="L38" s="156"/>
      <c r="M38" s="157"/>
      <c r="N38" s="156"/>
      <c r="O38" s="160"/>
      <c r="P38" s="157"/>
      <c r="Q38" s="156">
        <v>2</v>
      </c>
      <c r="R38" s="156">
        <v>1</v>
      </c>
      <c r="S38" s="157">
        <v>4</v>
      </c>
      <c r="T38" s="156"/>
      <c r="U38" s="156"/>
      <c r="V38" s="157"/>
      <c r="W38" s="181"/>
      <c r="X38" s="181"/>
      <c r="Y38" s="158"/>
      <c r="Z38" s="161">
        <v>4</v>
      </c>
      <c r="AA38" s="182" t="s">
        <v>124</v>
      </c>
      <c r="AB38" s="182" t="s">
        <v>307</v>
      </c>
      <c r="AC38" s="178" t="s">
        <v>216</v>
      </c>
      <c r="AD38" s="185" t="s">
        <v>125</v>
      </c>
      <c r="AE38" s="125"/>
      <c r="AF38" s="125"/>
      <c r="AG38" s="268" t="s">
        <v>286</v>
      </c>
      <c r="AH38" s="268">
        <v>4</v>
      </c>
      <c r="AI38" s="248"/>
      <c r="AJ38" s="248"/>
      <c r="AK38" s="248">
        <v>1</v>
      </c>
      <c r="AL38" s="248"/>
      <c r="AM38" s="125"/>
      <c r="AN38" s="125"/>
      <c r="AO38" s="223"/>
      <c r="AP38" s="125"/>
      <c r="AQ38" s="125"/>
      <c r="AR38" s="189"/>
    </row>
    <row r="39" spans="1:44" s="134" customFormat="1" ht="15" customHeight="1" x14ac:dyDescent="0.2">
      <c r="A39" s="396" t="s">
        <v>155</v>
      </c>
      <c r="B39" s="185" t="s">
        <v>357</v>
      </c>
      <c r="C39" s="208" t="s">
        <v>5</v>
      </c>
      <c r="D39" s="391" t="s">
        <v>7</v>
      </c>
      <c r="E39" s="156"/>
      <c r="F39" s="156"/>
      <c r="G39" s="157"/>
      <c r="H39" s="156"/>
      <c r="I39" s="156"/>
      <c r="J39" s="157"/>
      <c r="K39" s="156"/>
      <c r="L39" s="156"/>
      <c r="M39" s="157"/>
      <c r="N39" s="156"/>
      <c r="O39" s="160"/>
      <c r="P39" s="157"/>
      <c r="Q39" s="156">
        <v>2</v>
      </c>
      <c r="R39" s="156">
        <v>1</v>
      </c>
      <c r="S39" s="157">
        <v>3</v>
      </c>
      <c r="T39" s="156"/>
      <c r="U39" s="156"/>
      <c r="V39" s="157"/>
      <c r="W39" s="181"/>
      <c r="X39" s="181"/>
      <c r="Y39" s="158"/>
      <c r="Z39" s="161">
        <v>3</v>
      </c>
      <c r="AA39" s="167" t="s">
        <v>312</v>
      </c>
      <c r="AB39" s="278" t="s">
        <v>121</v>
      </c>
      <c r="AC39" s="202"/>
      <c r="AD39" s="202"/>
      <c r="AE39" s="202"/>
      <c r="AF39" s="202"/>
      <c r="AG39" s="268" t="s">
        <v>286</v>
      </c>
      <c r="AH39" s="268">
        <v>3</v>
      </c>
      <c r="AI39" s="248"/>
      <c r="AJ39" s="248"/>
      <c r="AK39" s="248">
        <v>1</v>
      </c>
      <c r="AL39" s="248"/>
      <c r="AM39" s="202"/>
      <c r="AN39" s="202"/>
      <c r="AO39" s="122"/>
      <c r="AP39" s="202"/>
      <c r="AQ39" s="202"/>
      <c r="AR39" s="215"/>
    </row>
    <row r="40" spans="1:44" s="334" customFormat="1" ht="15" customHeight="1" x14ac:dyDescent="0.2">
      <c r="A40" s="199" t="s">
        <v>321</v>
      </c>
      <c r="B40" s="185" t="s">
        <v>298</v>
      </c>
      <c r="C40" s="208" t="s">
        <v>5</v>
      </c>
      <c r="D40" s="391" t="s">
        <v>7</v>
      </c>
      <c r="E40" s="156"/>
      <c r="F40" s="156"/>
      <c r="G40" s="157"/>
      <c r="H40" s="156"/>
      <c r="I40" s="156"/>
      <c r="J40" s="157"/>
      <c r="K40" s="156"/>
      <c r="L40" s="156"/>
      <c r="M40" s="157"/>
      <c r="N40" s="156"/>
      <c r="O40" s="160"/>
      <c r="P40" s="157"/>
      <c r="Q40" s="156">
        <v>1</v>
      </c>
      <c r="R40" s="156">
        <v>2</v>
      </c>
      <c r="S40" s="157">
        <v>4</v>
      </c>
      <c r="T40" s="156"/>
      <c r="U40" s="156"/>
      <c r="V40" s="157"/>
      <c r="W40" s="181"/>
      <c r="X40" s="181"/>
      <c r="Y40" s="158"/>
      <c r="Z40" s="161">
        <v>4</v>
      </c>
      <c r="AA40" s="209" t="s">
        <v>271</v>
      </c>
      <c r="AB40" s="182" t="s">
        <v>307</v>
      </c>
      <c r="AC40" s="332"/>
      <c r="AD40" s="332"/>
      <c r="AE40" s="332"/>
      <c r="AF40" s="332"/>
      <c r="AG40" s="268" t="s">
        <v>286</v>
      </c>
      <c r="AH40" s="268">
        <v>4</v>
      </c>
      <c r="AI40" s="333"/>
      <c r="AJ40" s="333"/>
      <c r="AK40" s="333"/>
      <c r="AL40" s="333"/>
      <c r="AM40" s="332"/>
      <c r="AN40" s="332"/>
      <c r="AO40" s="332"/>
      <c r="AP40" s="332"/>
      <c r="AQ40" s="332"/>
    </row>
    <row r="41" spans="1:44" ht="15" customHeight="1" x14ac:dyDescent="0.2">
      <c r="A41" s="396" t="s">
        <v>274</v>
      </c>
      <c r="B41" s="185" t="s">
        <v>278</v>
      </c>
      <c r="C41" s="180" t="s">
        <v>5</v>
      </c>
      <c r="D41" s="391" t="s">
        <v>6</v>
      </c>
      <c r="E41" s="156"/>
      <c r="F41" s="156"/>
      <c r="G41" s="157"/>
      <c r="H41" s="156"/>
      <c r="I41" s="156"/>
      <c r="J41" s="157"/>
      <c r="K41" s="156"/>
      <c r="L41" s="156"/>
      <c r="M41" s="157"/>
      <c r="N41" s="156"/>
      <c r="O41" s="156"/>
      <c r="P41" s="157"/>
      <c r="Q41" s="156"/>
      <c r="R41" s="156"/>
      <c r="S41" s="157"/>
      <c r="T41" s="156">
        <v>2</v>
      </c>
      <c r="U41" s="156">
        <v>1</v>
      </c>
      <c r="V41" s="157">
        <v>4</v>
      </c>
      <c r="W41" s="181"/>
      <c r="X41" s="181"/>
      <c r="Y41" s="158"/>
      <c r="Z41" s="157">
        <v>4</v>
      </c>
      <c r="AA41" s="182" t="s">
        <v>338</v>
      </c>
      <c r="AB41" s="182" t="s">
        <v>307</v>
      </c>
      <c r="AC41" s="178" t="s">
        <v>274</v>
      </c>
      <c r="AD41" s="185" t="s">
        <v>278</v>
      </c>
      <c r="AE41" s="125"/>
      <c r="AF41" s="125"/>
      <c r="AG41" s="268" t="s">
        <v>286</v>
      </c>
      <c r="AH41" s="268">
        <v>4</v>
      </c>
      <c r="AI41" s="248"/>
      <c r="AJ41" s="248"/>
      <c r="AK41" s="248">
        <v>1</v>
      </c>
      <c r="AL41" s="248"/>
      <c r="AM41" s="125"/>
      <c r="AN41" s="125"/>
      <c r="AO41" s="125"/>
      <c r="AP41" s="125"/>
      <c r="AQ41" s="125"/>
      <c r="AR41" s="214"/>
    </row>
    <row r="42" spans="1:44" s="134" customFormat="1" ht="15" customHeight="1" x14ac:dyDescent="0.2">
      <c r="A42" s="399" t="s">
        <v>275</v>
      </c>
      <c r="B42" s="121" t="s">
        <v>263</v>
      </c>
      <c r="C42" s="180" t="s">
        <v>5</v>
      </c>
      <c r="D42" s="391" t="s">
        <v>6</v>
      </c>
      <c r="E42" s="156"/>
      <c r="F42" s="156"/>
      <c r="G42" s="157"/>
      <c r="H42" s="156"/>
      <c r="I42" s="156"/>
      <c r="J42" s="157"/>
      <c r="K42" s="156"/>
      <c r="L42" s="156"/>
      <c r="M42" s="157"/>
      <c r="N42" s="156"/>
      <c r="O42" s="156"/>
      <c r="P42" s="157"/>
      <c r="Q42" s="156"/>
      <c r="R42" s="156"/>
      <c r="S42" s="157"/>
      <c r="T42" s="3">
        <v>2</v>
      </c>
      <c r="U42" s="3">
        <v>1</v>
      </c>
      <c r="V42" s="35">
        <v>4</v>
      </c>
      <c r="W42" s="181"/>
      <c r="X42" s="181"/>
      <c r="Y42" s="158"/>
      <c r="Z42" s="157">
        <v>4</v>
      </c>
      <c r="AA42" s="209" t="s">
        <v>271</v>
      </c>
      <c r="AB42" s="182" t="s">
        <v>307</v>
      </c>
      <c r="AC42" s="277" t="s">
        <v>275</v>
      </c>
      <c r="AD42" s="121" t="s">
        <v>263</v>
      </c>
      <c r="AE42" s="202"/>
      <c r="AF42" s="202"/>
      <c r="AG42" s="268" t="s">
        <v>286</v>
      </c>
      <c r="AH42" s="268">
        <v>4</v>
      </c>
      <c r="AI42" s="248"/>
      <c r="AJ42" s="248"/>
      <c r="AK42" s="248">
        <v>1</v>
      </c>
      <c r="AL42" s="248"/>
      <c r="AM42" s="202"/>
      <c r="AN42" s="202"/>
      <c r="AO42" s="122"/>
      <c r="AP42" s="202"/>
      <c r="AQ42" s="202"/>
      <c r="AR42" s="189"/>
    </row>
    <row r="43" spans="1:44" s="356" customFormat="1" ht="21.75" customHeight="1" x14ac:dyDescent="0.2">
      <c r="A43" s="432" t="s">
        <v>102</v>
      </c>
      <c r="B43" s="432"/>
      <c r="C43" s="329"/>
      <c r="D43" s="329"/>
      <c r="E43" s="329"/>
      <c r="F43" s="329"/>
      <c r="G43" s="329">
        <f>SUM(G44+G55)</f>
        <v>3</v>
      </c>
      <c r="H43" s="329"/>
      <c r="I43" s="329"/>
      <c r="J43" s="329"/>
      <c r="K43" s="329"/>
      <c r="L43" s="329"/>
      <c r="M43" s="329">
        <f>SUM(M44+M55)</f>
        <v>3</v>
      </c>
      <c r="N43" s="329"/>
      <c r="O43" s="329"/>
      <c r="P43" s="329">
        <f>P44+P64</f>
        <v>13</v>
      </c>
      <c r="Q43" s="329"/>
      <c r="R43" s="329"/>
      <c r="S43" s="329">
        <f>S44+S64</f>
        <v>11</v>
      </c>
      <c r="T43" s="329"/>
      <c r="U43" s="329"/>
      <c r="V43" s="329">
        <f>V44+V64</f>
        <v>8</v>
      </c>
      <c r="W43" s="329"/>
      <c r="X43" s="329"/>
      <c r="Y43" s="329"/>
      <c r="Z43" s="329">
        <f>SUM(G43:V43)</f>
        <v>38</v>
      </c>
      <c r="AA43" s="351"/>
      <c r="AB43" s="351"/>
      <c r="AC43" s="357"/>
      <c r="AD43" s="357"/>
      <c r="AE43" s="357"/>
      <c r="AF43" s="357"/>
      <c r="AG43" s="353"/>
      <c r="AH43" s="353"/>
      <c r="AI43" s="353"/>
      <c r="AJ43" s="353"/>
      <c r="AK43" s="353"/>
      <c r="AL43" s="353"/>
      <c r="AM43" s="357"/>
      <c r="AN43" s="357"/>
      <c r="AO43" s="357"/>
      <c r="AP43" s="357"/>
      <c r="AQ43" s="357"/>
      <c r="AR43" s="358"/>
    </row>
    <row r="44" spans="1:44" s="134" customFormat="1" ht="16.5" customHeight="1" x14ac:dyDescent="0.2">
      <c r="A44" s="437" t="s">
        <v>109</v>
      </c>
      <c r="B44" s="437"/>
      <c r="C44" s="176"/>
      <c r="D44" s="176"/>
      <c r="E44" s="258"/>
      <c r="F44" s="258"/>
      <c r="G44" s="176">
        <v>3</v>
      </c>
      <c r="H44" s="176"/>
      <c r="I44" s="176"/>
      <c r="J44" s="176"/>
      <c r="K44" s="258"/>
      <c r="L44" s="258"/>
      <c r="M44" s="176">
        <v>3</v>
      </c>
      <c r="N44" s="258"/>
      <c r="O44" s="258"/>
      <c r="P44" s="176">
        <v>3</v>
      </c>
      <c r="Q44" s="258"/>
      <c r="R44" s="258"/>
      <c r="S44" s="176">
        <v>6</v>
      </c>
      <c r="T44" s="258"/>
      <c r="U44" s="258"/>
      <c r="V44" s="176">
        <v>3</v>
      </c>
      <c r="W44" s="176"/>
      <c r="X44" s="176"/>
      <c r="Y44" s="176"/>
      <c r="Z44" s="176">
        <f>G44+M44+P44+S44+V44</f>
        <v>18</v>
      </c>
      <c r="AA44" s="177"/>
      <c r="AB44" s="177"/>
      <c r="AC44" s="122"/>
      <c r="AD44" s="122"/>
      <c r="AE44" s="122"/>
      <c r="AF44" s="122"/>
      <c r="AG44" s="259"/>
      <c r="AH44" s="259"/>
      <c r="AI44" s="247">
        <f>E44+K44+N44+Q44+T44</f>
        <v>0</v>
      </c>
      <c r="AJ44" s="247">
        <f>F44+L44+O44+R44+U44</f>
        <v>0</v>
      </c>
      <c r="AK44" s="270">
        <v>3</v>
      </c>
      <c r="AL44" s="247"/>
      <c r="AM44" s="122"/>
      <c r="AN44" s="122"/>
      <c r="AO44" s="122"/>
      <c r="AP44" s="122"/>
      <c r="AQ44" s="122"/>
      <c r="AR44" s="189"/>
    </row>
    <row r="45" spans="1:44" s="140" customFormat="1" ht="16.5" customHeight="1" x14ac:dyDescent="0.2">
      <c r="A45" s="436" t="s">
        <v>371</v>
      </c>
      <c r="B45" s="436"/>
      <c r="C45" s="359"/>
      <c r="D45" s="359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2"/>
      <c r="AB45" s="362"/>
      <c r="AC45" s="125"/>
      <c r="AD45" s="122"/>
      <c r="AE45" s="125"/>
      <c r="AF45" s="122"/>
      <c r="AG45" s="264" t="s">
        <v>284</v>
      </c>
      <c r="AH45" s="265">
        <v>9</v>
      </c>
      <c r="AI45" s="247"/>
      <c r="AJ45" s="247"/>
      <c r="AK45" s="247"/>
      <c r="AL45" s="247"/>
      <c r="AM45" s="125"/>
      <c r="AN45" s="122"/>
      <c r="AO45" s="122"/>
      <c r="AP45" s="125"/>
      <c r="AQ45" s="122"/>
      <c r="AR45" s="217"/>
    </row>
    <row r="46" spans="1:44" s="140" customFormat="1" ht="15" customHeight="1" x14ac:dyDescent="0.2">
      <c r="A46" s="400" t="s">
        <v>41</v>
      </c>
      <c r="B46" s="218" t="s">
        <v>75</v>
      </c>
      <c r="C46" s="3" t="s">
        <v>36</v>
      </c>
      <c r="D46" s="3" t="s">
        <v>6</v>
      </c>
      <c r="E46" s="3">
        <v>1</v>
      </c>
      <c r="F46" s="3">
        <v>1</v>
      </c>
      <c r="G46" s="35">
        <v>3</v>
      </c>
      <c r="H46" s="3">
        <v>1</v>
      </c>
      <c r="I46" s="3">
        <v>1</v>
      </c>
      <c r="J46" s="35">
        <v>3</v>
      </c>
      <c r="K46" s="3">
        <v>1</v>
      </c>
      <c r="L46" s="3">
        <v>1</v>
      </c>
      <c r="M46" s="35">
        <v>3</v>
      </c>
      <c r="N46" s="3">
        <v>1</v>
      </c>
      <c r="O46" s="3">
        <v>1</v>
      </c>
      <c r="P46" s="165">
        <v>3</v>
      </c>
      <c r="Q46" s="164"/>
      <c r="R46" s="164"/>
      <c r="S46" s="165"/>
      <c r="T46" s="164"/>
      <c r="U46" s="164"/>
      <c r="V46" s="165"/>
      <c r="W46" s="290"/>
      <c r="X46" s="34"/>
      <c r="Y46" s="158"/>
      <c r="Z46" s="35">
        <v>3</v>
      </c>
      <c r="AA46" s="214" t="s">
        <v>238</v>
      </c>
      <c r="AB46" s="385" t="s">
        <v>265</v>
      </c>
      <c r="AC46" s="124"/>
      <c r="AD46" s="124"/>
      <c r="AE46" s="124"/>
      <c r="AF46" s="124"/>
      <c r="AG46" s="259"/>
      <c r="AH46" s="259"/>
      <c r="AI46" s="247"/>
      <c r="AJ46" s="247"/>
      <c r="AK46" s="270">
        <v>1</v>
      </c>
      <c r="AL46" s="247"/>
      <c r="AM46" s="122"/>
      <c r="AN46" s="122"/>
      <c r="AO46" s="122"/>
      <c r="AP46" s="122"/>
      <c r="AQ46" s="122"/>
      <c r="AR46" s="217"/>
    </row>
    <row r="47" spans="1:44" s="140" customFormat="1" ht="15" customHeight="1" x14ac:dyDescent="0.2">
      <c r="A47" s="400" t="s">
        <v>361</v>
      </c>
      <c r="B47" s="218" t="s">
        <v>362</v>
      </c>
      <c r="C47" s="3" t="s">
        <v>36</v>
      </c>
      <c r="D47" s="3" t="s">
        <v>313</v>
      </c>
      <c r="E47" s="3"/>
      <c r="F47" s="3"/>
      <c r="G47" s="35"/>
      <c r="H47" s="3"/>
      <c r="I47" s="3"/>
      <c r="J47" s="35"/>
      <c r="K47" s="3">
        <v>0</v>
      </c>
      <c r="L47" s="3">
        <v>2</v>
      </c>
      <c r="M47" s="35">
        <v>3</v>
      </c>
      <c r="N47" s="3"/>
      <c r="O47" s="3"/>
      <c r="P47" s="165"/>
      <c r="Q47" s="164">
        <v>0</v>
      </c>
      <c r="R47" s="164">
        <v>2</v>
      </c>
      <c r="S47" s="165">
        <v>3</v>
      </c>
      <c r="T47" s="164"/>
      <c r="U47" s="164"/>
      <c r="V47" s="165"/>
      <c r="W47" s="290"/>
      <c r="X47" s="34"/>
      <c r="Y47" s="158"/>
      <c r="Z47" s="35"/>
      <c r="AA47" s="392" t="s">
        <v>363</v>
      </c>
      <c r="AB47" s="393" t="s">
        <v>364</v>
      </c>
      <c r="AC47" s="125"/>
      <c r="AD47" s="122"/>
      <c r="AE47" s="125"/>
      <c r="AF47" s="122"/>
      <c r="AG47" s="264"/>
      <c r="AH47" s="265"/>
      <c r="AI47" s="247"/>
      <c r="AJ47" s="247"/>
      <c r="AK47" s="247"/>
      <c r="AL47" s="247"/>
      <c r="AM47" s="125"/>
      <c r="AN47" s="122"/>
      <c r="AO47" s="122"/>
      <c r="AP47" s="125"/>
      <c r="AQ47" s="122"/>
      <c r="AR47" s="217"/>
    </row>
    <row r="48" spans="1:44" s="140" customFormat="1" ht="15" customHeight="1" x14ac:dyDescent="0.2">
      <c r="A48" s="399" t="s">
        <v>348</v>
      </c>
      <c r="B48" s="185" t="s">
        <v>349</v>
      </c>
      <c r="C48" s="280" t="s">
        <v>36</v>
      </c>
      <c r="D48" s="281" t="s">
        <v>6</v>
      </c>
      <c r="E48" s="164"/>
      <c r="F48" s="164"/>
      <c r="G48" s="165"/>
      <c r="H48" s="164"/>
      <c r="I48" s="164"/>
      <c r="J48" s="165"/>
      <c r="K48" s="164">
        <v>0</v>
      </c>
      <c r="L48" s="3">
        <v>2</v>
      </c>
      <c r="M48" s="35">
        <v>3</v>
      </c>
      <c r="N48" s="3"/>
      <c r="O48" s="3"/>
      <c r="P48" s="165"/>
      <c r="Q48" s="164">
        <v>0</v>
      </c>
      <c r="R48" s="164">
        <v>2</v>
      </c>
      <c r="S48" s="165">
        <v>3</v>
      </c>
      <c r="T48" s="164"/>
      <c r="U48" s="164"/>
      <c r="V48" s="165"/>
      <c r="W48" s="290"/>
      <c r="X48" s="34"/>
      <c r="Y48" s="158"/>
      <c r="Z48" s="35">
        <v>3</v>
      </c>
      <c r="AA48" s="214" t="s">
        <v>350</v>
      </c>
      <c r="AB48" s="385" t="s">
        <v>26</v>
      </c>
      <c r="AC48" s="124"/>
      <c r="AD48" s="124"/>
      <c r="AE48" s="124"/>
      <c r="AF48" s="124"/>
    </row>
    <row r="49" spans="1:44" s="140" customFormat="1" ht="15" customHeight="1" x14ac:dyDescent="0.2">
      <c r="A49" s="399" t="s">
        <v>351</v>
      </c>
      <c r="B49" s="185" t="s">
        <v>352</v>
      </c>
      <c r="C49" s="280" t="s">
        <v>36</v>
      </c>
      <c r="D49" s="281" t="s">
        <v>6</v>
      </c>
      <c r="E49" s="164"/>
      <c r="F49" s="164"/>
      <c r="G49" s="165"/>
      <c r="H49" s="164"/>
      <c r="I49" s="164"/>
      <c r="J49" s="165"/>
      <c r="K49" s="164"/>
      <c r="L49" s="3"/>
      <c r="M49" s="35"/>
      <c r="N49" s="3">
        <v>0</v>
      </c>
      <c r="O49" s="3">
        <v>2</v>
      </c>
      <c r="P49" s="165">
        <v>3</v>
      </c>
      <c r="Q49" s="164"/>
      <c r="R49" s="164"/>
      <c r="S49" s="165"/>
      <c r="T49" s="164">
        <v>0</v>
      </c>
      <c r="U49" s="164">
        <v>2</v>
      </c>
      <c r="V49" s="165">
        <v>3</v>
      </c>
      <c r="W49" s="290"/>
      <c r="X49" s="34"/>
      <c r="Y49" s="158"/>
      <c r="Z49" s="35">
        <v>3</v>
      </c>
      <c r="AA49" s="214" t="s">
        <v>353</v>
      </c>
      <c r="AB49" s="385" t="s">
        <v>26</v>
      </c>
      <c r="AC49" s="124"/>
      <c r="AD49" s="124"/>
      <c r="AE49" s="124"/>
      <c r="AF49" s="124"/>
    </row>
    <row r="50" spans="1:44" s="140" customFormat="1" ht="15" customHeight="1" x14ac:dyDescent="0.2">
      <c r="A50" s="399" t="s">
        <v>40</v>
      </c>
      <c r="B50" s="185" t="s">
        <v>76</v>
      </c>
      <c r="C50" s="280" t="s">
        <v>36</v>
      </c>
      <c r="D50" s="281" t="s">
        <v>6</v>
      </c>
      <c r="E50" s="164"/>
      <c r="F50" s="164"/>
      <c r="G50" s="165"/>
      <c r="H50" s="164"/>
      <c r="I50" s="164"/>
      <c r="J50" s="165"/>
      <c r="K50" s="164"/>
      <c r="L50" s="306"/>
      <c r="M50" s="307"/>
      <c r="N50" s="306">
        <v>2</v>
      </c>
      <c r="O50" s="306">
        <v>0</v>
      </c>
      <c r="P50" s="165">
        <v>3</v>
      </c>
      <c r="Q50" s="164">
        <v>2</v>
      </c>
      <c r="R50" s="164">
        <v>0</v>
      </c>
      <c r="S50" s="165">
        <v>3</v>
      </c>
      <c r="T50" s="164">
        <v>2</v>
      </c>
      <c r="U50" s="164">
        <v>0</v>
      </c>
      <c r="V50" s="165">
        <v>3</v>
      </c>
      <c r="W50" s="290"/>
      <c r="X50" s="34"/>
      <c r="Y50" s="158"/>
      <c r="Z50" s="35">
        <v>3</v>
      </c>
      <c r="AA50" s="214" t="s">
        <v>68</v>
      </c>
      <c r="AB50" s="385" t="s">
        <v>265</v>
      </c>
      <c r="AC50" s="124"/>
      <c r="AD50" s="124"/>
      <c r="AE50" s="124"/>
      <c r="AF50" s="124"/>
      <c r="AG50" s="309"/>
      <c r="AH50" s="309"/>
      <c r="AI50" s="310"/>
      <c r="AJ50" s="310"/>
      <c r="AK50" s="310"/>
      <c r="AL50" s="310">
        <v>1</v>
      </c>
      <c r="AM50" s="311"/>
      <c r="AN50" s="311"/>
      <c r="AO50" s="311"/>
      <c r="AP50" s="308"/>
      <c r="AQ50" s="308"/>
      <c r="AR50" s="312"/>
    </row>
    <row r="51" spans="1:44" s="140" customFormat="1" ht="15" customHeight="1" x14ac:dyDescent="0.2">
      <c r="A51" s="401" t="s">
        <v>264</v>
      </c>
      <c r="B51" s="291" t="s">
        <v>256</v>
      </c>
      <c r="C51" s="292" t="s">
        <v>36</v>
      </c>
      <c r="D51" s="292" t="s">
        <v>6</v>
      </c>
      <c r="E51" s="292"/>
      <c r="F51" s="292"/>
      <c r="G51" s="293"/>
      <c r="H51" s="292"/>
      <c r="I51" s="292"/>
      <c r="J51" s="293"/>
      <c r="K51" s="292">
        <v>0</v>
      </c>
      <c r="L51" s="292">
        <v>2</v>
      </c>
      <c r="M51" s="293">
        <v>3</v>
      </c>
      <c r="N51" s="294">
        <v>0</v>
      </c>
      <c r="O51" s="294">
        <v>2</v>
      </c>
      <c r="P51" s="165">
        <v>3</v>
      </c>
      <c r="Q51" s="164">
        <v>0</v>
      </c>
      <c r="R51" s="164">
        <v>2</v>
      </c>
      <c r="S51" s="165">
        <v>3</v>
      </c>
      <c r="T51" s="164">
        <v>0</v>
      </c>
      <c r="U51" s="164">
        <v>2</v>
      </c>
      <c r="V51" s="165">
        <v>3</v>
      </c>
      <c r="W51" s="290"/>
      <c r="X51" s="34"/>
      <c r="Y51" s="158"/>
      <c r="Z51" s="35">
        <v>3</v>
      </c>
      <c r="AA51" s="421" t="s">
        <v>374</v>
      </c>
      <c r="AB51" s="385" t="s">
        <v>317</v>
      </c>
      <c r="AC51" s="124"/>
      <c r="AD51" s="124"/>
      <c r="AE51" s="124"/>
      <c r="AF51" s="124"/>
      <c r="AG51" s="296"/>
      <c r="AH51" s="296"/>
      <c r="AI51" s="297"/>
      <c r="AJ51" s="297"/>
      <c r="AK51" s="298">
        <v>1</v>
      </c>
      <c r="AL51" s="297"/>
      <c r="AM51" s="295"/>
      <c r="AN51" s="295"/>
      <c r="AO51" s="295"/>
      <c r="AP51" s="295"/>
      <c r="AQ51" s="295"/>
      <c r="AR51" s="299"/>
    </row>
    <row r="52" spans="1:44" s="202" customFormat="1" ht="15" customHeight="1" x14ac:dyDescent="0.2">
      <c r="A52" s="399" t="s">
        <v>129</v>
      </c>
      <c r="B52" s="185" t="s">
        <v>127</v>
      </c>
      <c r="C52" s="280" t="s">
        <v>36</v>
      </c>
      <c r="D52" s="281" t="s">
        <v>6</v>
      </c>
      <c r="E52" s="164"/>
      <c r="F52" s="164"/>
      <c r="G52" s="165"/>
      <c r="H52" s="164"/>
      <c r="I52" s="164"/>
      <c r="J52" s="165"/>
      <c r="K52" s="164"/>
      <c r="L52" s="164"/>
      <c r="M52" s="165"/>
      <c r="N52" s="164"/>
      <c r="O52" s="164"/>
      <c r="P52" s="165"/>
      <c r="Q52" s="164">
        <v>2</v>
      </c>
      <c r="R52" s="164">
        <v>1</v>
      </c>
      <c r="S52" s="165">
        <v>4</v>
      </c>
      <c r="T52" s="164"/>
      <c r="U52" s="164"/>
      <c r="V52" s="165"/>
      <c r="W52" s="290"/>
      <c r="X52" s="34"/>
      <c r="Y52" s="158"/>
      <c r="Z52" s="35">
        <v>4</v>
      </c>
      <c r="AA52" s="214" t="s">
        <v>277</v>
      </c>
      <c r="AB52" s="385" t="s">
        <v>121</v>
      </c>
      <c r="AC52" s="124"/>
      <c r="AD52" s="124"/>
      <c r="AE52" s="124"/>
      <c r="AF52" s="124"/>
      <c r="AG52" s="259"/>
      <c r="AH52" s="259"/>
      <c r="AI52" s="247"/>
      <c r="AJ52" s="247"/>
      <c r="AK52" s="270"/>
      <c r="AL52" s="247"/>
      <c r="AM52" s="122"/>
      <c r="AN52" s="122"/>
      <c r="AO52" s="122"/>
      <c r="AP52" s="122"/>
      <c r="AQ52" s="122"/>
      <c r="AR52" s="221"/>
    </row>
    <row r="53" spans="1:44" s="202" customFormat="1" ht="15" customHeight="1" x14ac:dyDescent="0.2">
      <c r="A53" s="399" t="s">
        <v>197</v>
      </c>
      <c r="B53" s="279" t="s">
        <v>60</v>
      </c>
      <c r="C53" s="3" t="s">
        <v>36</v>
      </c>
      <c r="D53" s="281" t="s">
        <v>6</v>
      </c>
      <c r="E53" s="164"/>
      <c r="F53" s="164"/>
      <c r="G53" s="165"/>
      <c r="H53" s="164"/>
      <c r="I53" s="164"/>
      <c r="J53" s="165"/>
      <c r="K53" s="164"/>
      <c r="L53" s="164"/>
      <c r="M53" s="165"/>
      <c r="N53" s="164"/>
      <c r="O53" s="164"/>
      <c r="P53" s="165"/>
      <c r="Q53" s="164"/>
      <c r="R53" s="164"/>
      <c r="S53" s="165"/>
      <c r="T53" s="164">
        <v>1</v>
      </c>
      <c r="U53" s="164">
        <v>2</v>
      </c>
      <c r="V53" s="165">
        <v>3</v>
      </c>
      <c r="W53" s="290"/>
      <c r="X53" s="34"/>
      <c r="Y53" s="158"/>
      <c r="Z53" s="35">
        <v>3</v>
      </c>
      <c r="AA53" s="214" t="s">
        <v>237</v>
      </c>
      <c r="AB53" s="385" t="s">
        <v>282</v>
      </c>
      <c r="AC53" s="124"/>
      <c r="AD53" s="124"/>
      <c r="AE53" s="124"/>
      <c r="AF53" s="124"/>
      <c r="AG53" s="259"/>
      <c r="AH53" s="259"/>
      <c r="AI53" s="247"/>
      <c r="AJ53" s="247"/>
      <c r="AK53" s="247">
        <v>1</v>
      </c>
      <c r="AL53" s="247"/>
      <c r="AM53" s="124"/>
      <c r="AN53" s="124"/>
      <c r="AO53" s="223"/>
      <c r="AP53" s="124"/>
      <c r="AQ53" s="124"/>
    </row>
    <row r="54" spans="1:44" s="140" customFormat="1" ht="15" customHeight="1" x14ac:dyDescent="0.2">
      <c r="A54" s="402" t="s">
        <v>44</v>
      </c>
      <c r="B54" s="313" t="s">
        <v>70</v>
      </c>
      <c r="C54" s="6" t="s">
        <v>36</v>
      </c>
      <c r="D54" s="6" t="s">
        <v>7</v>
      </c>
      <c r="E54" s="6"/>
      <c r="F54" s="6"/>
      <c r="G54" s="300"/>
      <c r="H54" s="6"/>
      <c r="I54" s="6"/>
      <c r="J54" s="300"/>
      <c r="K54" s="6"/>
      <c r="L54" s="6"/>
      <c r="M54" s="300"/>
      <c r="N54" s="6">
        <v>0</v>
      </c>
      <c r="O54" s="6">
        <v>2</v>
      </c>
      <c r="P54" s="300">
        <v>3</v>
      </c>
      <c r="Q54" s="6"/>
      <c r="R54" s="6"/>
      <c r="S54" s="300"/>
      <c r="T54" s="6">
        <v>0</v>
      </c>
      <c r="U54" s="6">
        <v>2</v>
      </c>
      <c r="V54" s="300">
        <v>3</v>
      </c>
      <c r="W54" s="301"/>
      <c r="X54" s="301"/>
      <c r="Y54" s="158"/>
      <c r="Z54" s="300">
        <v>3</v>
      </c>
      <c r="AA54" s="214" t="s">
        <v>198</v>
      </c>
      <c r="AB54" s="302" t="s">
        <v>132</v>
      </c>
      <c r="AC54" s="303"/>
      <c r="AD54" s="303"/>
      <c r="AE54" s="303"/>
      <c r="AF54" s="303"/>
      <c r="AG54" s="304"/>
      <c r="AH54" s="304"/>
      <c r="AI54" s="305"/>
      <c r="AJ54" s="305"/>
      <c r="AK54" s="305">
        <v>1</v>
      </c>
      <c r="AL54" s="305"/>
      <c r="AM54" s="303"/>
      <c r="AN54" s="303"/>
      <c r="AO54" s="314"/>
      <c r="AP54" s="303"/>
      <c r="AQ54" s="303"/>
      <c r="AR54" s="315"/>
    </row>
    <row r="55" spans="1:44" ht="16.5" customHeight="1" x14ac:dyDescent="0.2">
      <c r="A55" s="436" t="s">
        <v>83</v>
      </c>
      <c r="B55" s="436"/>
      <c r="C55" s="364"/>
      <c r="D55" s="364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5"/>
      <c r="Z55" s="361"/>
      <c r="AA55" s="362"/>
      <c r="AB55" s="362"/>
      <c r="AC55" s="122"/>
      <c r="AD55" s="122"/>
      <c r="AE55" s="122"/>
      <c r="AF55" s="122"/>
      <c r="AG55" s="267" t="s">
        <v>285</v>
      </c>
      <c r="AH55" s="267">
        <v>9</v>
      </c>
      <c r="AI55" s="247">
        <f>K55+Q55</f>
        <v>0</v>
      </c>
      <c r="AJ55" s="247">
        <f>L55+R55</f>
        <v>0</v>
      </c>
      <c r="AK55" s="270">
        <v>2</v>
      </c>
      <c r="AL55" s="270">
        <v>1</v>
      </c>
      <c r="AM55" s="122"/>
      <c r="AN55" s="122"/>
      <c r="AO55" s="122"/>
      <c r="AP55" s="122"/>
      <c r="AQ55" s="122"/>
      <c r="AR55" s="163"/>
    </row>
    <row r="56" spans="1:44" ht="15" customHeight="1" x14ac:dyDescent="0.2">
      <c r="A56" s="400" t="s">
        <v>239</v>
      </c>
      <c r="B56" s="218" t="s">
        <v>77</v>
      </c>
      <c r="C56" s="3" t="s">
        <v>36</v>
      </c>
      <c r="D56" s="3" t="s">
        <v>6</v>
      </c>
      <c r="E56" s="3">
        <v>2</v>
      </c>
      <c r="F56" s="3">
        <v>0</v>
      </c>
      <c r="G56" s="35">
        <v>3</v>
      </c>
      <c r="H56" s="3">
        <v>2</v>
      </c>
      <c r="I56" s="3">
        <v>0</v>
      </c>
      <c r="J56" s="150">
        <v>3</v>
      </c>
      <c r="K56" s="3">
        <v>2</v>
      </c>
      <c r="L56" s="3">
        <v>0</v>
      </c>
      <c r="M56" s="35">
        <v>3</v>
      </c>
      <c r="N56" s="3">
        <v>2</v>
      </c>
      <c r="O56" s="3">
        <v>0</v>
      </c>
      <c r="P56" s="150">
        <v>3</v>
      </c>
      <c r="Q56" s="3">
        <v>2</v>
      </c>
      <c r="R56" s="3">
        <v>0</v>
      </c>
      <c r="S56" s="35">
        <v>3</v>
      </c>
      <c r="T56" s="3">
        <v>2</v>
      </c>
      <c r="U56" s="3">
        <v>0</v>
      </c>
      <c r="V56" s="150">
        <v>3</v>
      </c>
      <c r="W56" s="219"/>
      <c r="X56" s="219"/>
      <c r="Y56" s="158"/>
      <c r="Z56" s="35">
        <v>3</v>
      </c>
      <c r="AA56" s="214" t="s">
        <v>240</v>
      </c>
      <c r="AB56" s="192" t="s">
        <v>241</v>
      </c>
      <c r="AC56" s="122"/>
      <c r="AD56" s="122"/>
      <c r="AE56" s="122"/>
      <c r="AF56" s="122"/>
      <c r="AG56" s="259"/>
      <c r="AH56" s="259"/>
      <c r="AI56" s="247"/>
      <c r="AJ56" s="247"/>
      <c r="AK56" s="247"/>
      <c r="AL56" s="247">
        <v>1</v>
      </c>
      <c r="AM56" s="122"/>
      <c r="AN56" s="122"/>
      <c r="AO56" s="122"/>
      <c r="AP56" s="122"/>
      <c r="AQ56" s="122"/>
      <c r="AR56" s="215"/>
    </row>
    <row r="57" spans="1:44" ht="15" customHeight="1" x14ac:dyDescent="0.2">
      <c r="A57" s="400" t="s">
        <v>45</v>
      </c>
      <c r="B57" s="218" t="s">
        <v>69</v>
      </c>
      <c r="C57" s="3" t="s">
        <v>36</v>
      </c>
      <c r="D57" s="3" t="s">
        <v>6</v>
      </c>
      <c r="E57" s="3">
        <v>1</v>
      </c>
      <c r="F57" s="3">
        <v>1</v>
      </c>
      <c r="G57" s="35">
        <v>3</v>
      </c>
      <c r="H57" s="3">
        <v>1</v>
      </c>
      <c r="I57" s="3">
        <v>1</v>
      </c>
      <c r="J57" s="35">
        <v>3</v>
      </c>
      <c r="K57" s="3">
        <v>1</v>
      </c>
      <c r="L57" s="3">
        <v>1</v>
      </c>
      <c r="M57" s="35">
        <v>3</v>
      </c>
      <c r="N57" s="3">
        <v>1</v>
      </c>
      <c r="O57" s="3">
        <v>1</v>
      </c>
      <c r="P57" s="35">
        <v>3</v>
      </c>
      <c r="Q57" s="3">
        <v>1</v>
      </c>
      <c r="R57" s="3">
        <v>1</v>
      </c>
      <c r="S57" s="35">
        <v>3</v>
      </c>
      <c r="T57" s="3">
        <v>1</v>
      </c>
      <c r="U57" s="3">
        <v>1</v>
      </c>
      <c r="V57" s="35">
        <v>3</v>
      </c>
      <c r="W57" s="219"/>
      <c r="X57" s="219"/>
      <c r="Y57" s="158"/>
      <c r="Z57" s="35">
        <v>3</v>
      </c>
      <c r="AA57" s="225" t="s">
        <v>221</v>
      </c>
      <c r="AB57" s="213" t="s">
        <v>14</v>
      </c>
      <c r="AC57" s="122"/>
      <c r="AD57" s="122"/>
      <c r="AE57" s="122"/>
      <c r="AF57" s="122"/>
      <c r="AG57" s="259"/>
      <c r="AH57" s="259"/>
      <c r="AI57" s="247"/>
      <c r="AJ57" s="247"/>
      <c r="AK57" s="270">
        <v>1</v>
      </c>
      <c r="AL57" s="247"/>
      <c r="AM57" s="122"/>
      <c r="AN57" s="122"/>
      <c r="AO57" s="122"/>
      <c r="AP57" s="122"/>
      <c r="AQ57" s="122"/>
      <c r="AR57" s="163"/>
    </row>
    <row r="58" spans="1:44" ht="15" customHeight="1" x14ac:dyDescent="0.2">
      <c r="A58" s="400" t="s">
        <v>47</v>
      </c>
      <c r="B58" s="269" t="s">
        <v>21</v>
      </c>
      <c r="C58" s="3" t="s">
        <v>36</v>
      </c>
      <c r="D58" s="3" t="s">
        <v>6</v>
      </c>
      <c r="E58" s="3">
        <v>2</v>
      </c>
      <c r="F58" s="3">
        <v>0</v>
      </c>
      <c r="G58" s="35">
        <v>3</v>
      </c>
      <c r="H58" s="3">
        <v>2</v>
      </c>
      <c r="I58" s="3">
        <v>0</v>
      </c>
      <c r="J58" s="35">
        <v>3</v>
      </c>
      <c r="K58" s="3">
        <v>2</v>
      </c>
      <c r="L58" s="3">
        <v>0</v>
      </c>
      <c r="M58" s="35">
        <v>3</v>
      </c>
      <c r="N58" s="3">
        <v>2</v>
      </c>
      <c r="O58" s="3">
        <v>0</v>
      </c>
      <c r="P58" s="35">
        <v>3</v>
      </c>
      <c r="Q58" s="3">
        <v>2</v>
      </c>
      <c r="R58" s="3">
        <v>0</v>
      </c>
      <c r="S58" s="35">
        <v>3</v>
      </c>
      <c r="T58" s="3">
        <v>2</v>
      </c>
      <c r="U58" s="3">
        <v>0</v>
      </c>
      <c r="V58" s="35">
        <v>3</v>
      </c>
      <c r="W58" s="219"/>
      <c r="X58" s="219"/>
      <c r="Y58" s="158"/>
      <c r="Z58" s="35">
        <v>3</v>
      </c>
      <c r="AA58" s="214" t="s">
        <v>199</v>
      </c>
      <c r="AB58" s="192" t="s">
        <v>16</v>
      </c>
      <c r="AC58" s="125"/>
      <c r="AD58" s="125"/>
      <c r="AE58" s="125"/>
      <c r="AF58" s="125"/>
      <c r="AG58" s="259"/>
      <c r="AH58" s="259"/>
      <c r="AI58" s="247"/>
      <c r="AJ58" s="247"/>
      <c r="AK58" s="270">
        <v>1</v>
      </c>
      <c r="AL58" s="247"/>
      <c r="AM58" s="125"/>
      <c r="AN58" s="125"/>
      <c r="AO58" s="125"/>
      <c r="AP58" s="125"/>
      <c r="AQ58" s="125"/>
      <c r="AR58" s="189"/>
    </row>
    <row r="59" spans="1:44" ht="15" customHeight="1" x14ac:dyDescent="0.2">
      <c r="A59" s="400" t="s">
        <v>48</v>
      </c>
      <c r="B59" s="218" t="s">
        <v>74</v>
      </c>
      <c r="C59" s="3" t="s">
        <v>36</v>
      </c>
      <c r="D59" s="3" t="s">
        <v>6</v>
      </c>
      <c r="E59" s="3">
        <v>2</v>
      </c>
      <c r="F59" s="3">
        <v>0</v>
      </c>
      <c r="G59" s="35">
        <v>3</v>
      </c>
      <c r="H59" s="3">
        <v>2</v>
      </c>
      <c r="I59" s="3">
        <v>0</v>
      </c>
      <c r="J59" s="35">
        <v>3</v>
      </c>
      <c r="K59" s="3"/>
      <c r="L59" s="3"/>
      <c r="M59" s="35"/>
      <c r="N59" s="3">
        <v>2</v>
      </c>
      <c r="O59" s="3">
        <v>0</v>
      </c>
      <c r="P59" s="35">
        <v>3</v>
      </c>
      <c r="Q59" s="3"/>
      <c r="R59" s="3"/>
      <c r="S59" s="35"/>
      <c r="T59" s="3">
        <v>2</v>
      </c>
      <c r="U59" s="3">
        <v>0</v>
      </c>
      <c r="V59" s="35">
        <v>3</v>
      </c>
      <c r="W59" s="219"/>
      <c r="X59" s="219"/>
      <c r="Y59" s="158"/>
      <c r="Z59" s="35">
        <v>3</v>
      </c>
      <c r="AA59" s="122" t="s">
        <v>9</v>
      </c>
      <c r="AB59" s="213" t="s">
        <v>16</v>
      </c>
      <c r="AC59" s="122"/>
      <c r="AD59" s="122"/>
      <c r="AE59" s="122"/>
      <c r="AF59" s="122"/>
      <c r="AG59" s="259"/>
      <c r="AH59" s="259"/>
      <c r="AI59" s="247"/>
      <c r="AJ59" s="247"/>
      <c r="AK59" s="247"/>
      <c r="AL59" s="247">
        <v>1</v>
      </c>
      <c r="AM59" s="122"/>
      <c r="AN59" s="122"/>
      <c r="AO59" s="122"/>
      <c r="AP59" s="122"/>
      <c r="AQ59" s="122"/>
      <c r="AR59" s="215"/>
    </row>
    <row r="60" spans="1:44" ht="15" customHeight="1" x14ac:dyDescent="0.2">
      <c r="A60" s="403" t="s">
        <v>218</v>
      </c>
      <c r="B60" s="226" t="s">
        <v>219</v>
      </c>
      <c r="C60" s="3" t="s">
        <v>36</v>
      </c>
      <c r="D60" s="3" t="s">
        <v>6</v>
      </c>
      <c r="E60" s="3"/>
      <c r="F60" s="3"/>
      <c r="G60" s="35"/>
      <c r="H60" s="3">
        <v>2</v>
      </c>
      <c r="I60" s="3">
        <v>0</v>
      </c>
      <c r="J60" s="35">
        <v>3</v>
      </c>
      <c r="K60" s="3"/>
      <c r="L60" s="3"/>
      <c r="M60" s="35"/>
      <c r="N60" s="3">
        <v>2</v>
      </c>
      <c r="O60" s="3">
        <v>0</v>
      </c>
      <c r="P60" s="35">
        <v>3</v>
      </c>
      <c r="Q60" s="3"/>
      <c r="R60" s="3"/>
      <c r="S60" s="35"/>
      <c r="T60" s="3">
        <v>2</v>
      </c>
      <c r="U60" s="3">
        <v>0</v>
      </c>
      <c r="V60" s="35">
        <v>3</v>
      </c>
      <c r="W60" s="219"/>
      <c r="X60" s="219"/>
      <c r="Y60" s="158"/>
      <c r="Z60" s="35">
        <v>3</v>
      </c>
      <c r="AA60" s="225" t="s">
        <v>217</v>
      </c>
      <c r="AB60" s="227" t="s">
        <v>220</v>
      </c>
      <c r="AC60" s="125"/>
      <c r="AD60" s="125"/>
      <c r="AE60" s="125"/>
      <c r="AF60" s="125"/>
      <c r="AG60" s="259"/>
      <c r="AH60" s="259"/>
      <c r="AI60" s="247"/>
      <c r="AJ60" s="247"/>
      <c r="AK60" s="247"/>
      <c r="AL60" s="247">
        <v>1</v>
      </c>
      <c r="AM60" s="125"/>
      <c r="AN60" s="125"/>
      <c r="AO60" s="125"/>
      <c r="AP60" s="125"/>
      <c r="AQ60" s="125"/>
      <c r="AR60" s="189"/>
    </row>
    <row r="61" spans="1:44" ht="15" customHeight="1" x14ac:dyDescent="0.2">
      <c r="A61" s="400" t="s">
        <v>46</v>
      </c>
      <c r="B61" s="269" t="s">
        <v>71</v>
      </c>
      <c r="C61" s="3" t="s">
        <v>36</v>
      </c>
      <c r="D61" s="3" t="s">
        <v>6</v>
      </c>
      <c r="E61" s="3">
        <v>2</v>
      </c>
      <c r="F61" s="3">
        <v>0</v>
      </c>
      <c r="G61" s="35">
        <v>3</v>
      </c>
      <c r="H61" s="3"/>
      <c r="I61" s="3"/>
      <c r="J61" s="35"/>
      <c r="K61" s="3">
        <v>2</v>
      </c>
      <c r="L61" s="3">
        <v>0</v>
      </c>
      <c r="M61" s="35">
        <v>3</v>
      </c>
      <c r="N61" s="3"/>
      <c r="O61" s="3"/>
      <c r="P61" s="35"/>
      <c r="Q61" s="3">
        <v>2</v>
      </c>
      <c r="R61" s="3">
        <v>0</v>
      </c>
      <c r="S61" s="35">
        <v>3</v>
      </c>
      <c r="T61" s="3"/>
      <c r="U61" s="3"/>
      <c r="V61" s="35"/>
      <c r="W61" s="219"/>
      <c r="X61" s="219"/>
      <c r="Y61" s="158"/>
      <c r="Z61" s="35">
        <v>3</v>
      </c>
      <c r="AA61" s="379" t="s">
        <v>318</v>
      </c>
      <c r="AB61" s="213" t="s">
        <v>14</v>
      </c>
      <c r="AC61" s="125"/>
      <c r="AD61" s="125"/>
      <c r="AE61" s="125"/>
      <c r="AF61" s="125"/>
      <c r="AG61" s="259"/>
      <c r="AH61" s="259"/>
      <c r="AI61" s="247"/>
      <c r="AJ61" s="247"/>
      <c r="AK61" s="247"/>
      <c r="AL61" s="247">
        <v>1</v>
      </c>
      <c r="AM61" s="125"/>
      <c r="AN61" s="125"/>
      <c r="AO61" s="125"/>
      <c r="AP61" s="125"/>
      <c r="AQ61" s="125"/>
      <c r="AR61" s="189"/>
    </row>
    <row r="62" spans="1:44" ht="15" customHeight="1" x14ac:dyDescent="0.2">
      <c r="A62" s="400" t="s">
        <v>53</v>
      </c>
      <c r="B62" s="226" t="s">
        <v>15</v>
      </c>
      <c r="C62" s="3" t="s">
        <v>36</v>
      </c>
      <c r="D62" s="3" t="s">
        <v>6</v>
      </c>
      <c r="E62" s="3">
        <v>2</v>
      </c>
      <c r="F62" s="3">
        <v>0</v>
      </c>
      <c r="G62" s="35">
        <v>3</v>
      </c>
      <c r="H62" s="3"/>
      <c r="I62" s="3"/>
      <c r="J62" s="35"/>
      <c r="K62" s="3">
        <v>2</v>
      </c>
      <c r="L62" s="3">
        <v>0</v>
      </c>
      <c r="M62" s="35">
        <v>3</v>
      </c>
      <c r="N62" s="3"/>
      <c r="O62" s="3"/>
      <c r="P62" s="35"/>
      <c r="Q62" s="3">
        <v>2</v>
      </c>
      <c r="R62" s="3">
        <v>0</v>
      </c>
      <c r="S62" s="35">
        <v>3</v>
      </c>
      <c r="T62" s="3"/>
      <c r="U62" s="3"/>
      <c r="V62" s="35"/>
      <c r="W62" s="219"/>
      <c r="X62" s="219"/>
      <c r="Y62" s="158"/>
      <c r="Z62" s="35">
        <v>3</v>
      </c>
      <c r="AA62" s="275" t="s">
        <v>272</v>
      </c>
      <c r="AB62" s="213" t="s">
        <v>14</v>
      </c>
      <c r="AC62" s="125"/>
      <c r="AD62" s="125"/>
      <c r="AE62" s="125"/>
      <c r="AF62" s="125"/>
      <c r="AG62" s="259"/>
      <c r="AH62" s="259"/>
      <c r="AI62" s="247"/>
      <c r="AJ62" s="247"/>
      <c r="AK62" s="247"/>
      <c r="AL62" s="247">
        <v>1</v>
      </c>
      <c r="AM62" s="125"/>
      <c r="AN62" s="125"/>
      <c r="AO62" s="125"/>
      <c r="AP62" s="125"/>
      <c r="AQ62" s="125"/>
      <c r="AR62" s="189"/>
    </row>
    <row r="63" spans="1:44" s="126" customFormat="1" ht="15" customHeight="1" x14ac:dyDescent="0.2">
      <c r="A63" s="213" t="s">
        <v>154</v>
      </c>
      <c r="B63" s="226" t="s">
        <v>153</v>
      </c>
      <c r="C63" s="180" t="s">
        <v>36</v>
      </c>
      <c r="D63" s="180" t="s">
        <v>6</v>
      </c>
      <c r="E63" s="3"/>
      <c r="F63" s="3"/>
      <c r="G63" s="35"/>
      <c r="H63" s="3"/>
      <c r="I63" s="3"/>
      <c r="J63" s="35"/>
      <c r="K63" s="3"/>
      <c r="L63" s="3"/>
      <c r="M63" s="35"/>
      <c r="N63" s="3"/>
      <c r="O63" s="3"/>
      <c r="P63" s="35"/>
      <c r="Q63" s="3">
        <v>2</v>
      </c>
      <c r="R63" s="3">
        <v>0</v>
      </c>
      <c r="S63" s="35">
        <v>3</v>
      </c>
      <c r="T63" s="3">
        <v>2</v>
      </c>
      <c r="U63" s="3">
        <v>0</v>
      </c>
      <c r="V63" s="35">
        <v>3</v>
      </c>
      <c r="W63" s="219"/>
      <c r="X63" s="219"/>
      <c r="Y63" s="158"/>
      <c r="Z63" s="157">
        <v>3</v>
      </c>
      <c r="AA63" s="204" t="s">
        <v>268</v>
      </c>
      <c r="AB63" s="205" t="s">
        <v>232</v>
      </c>
      <c r="AC63" s="125"/>
      <c r="AD63" s="125"/>
      <c r="AE63" s="125"/>
      <c r="AF63" s="125"/>
      <c r="AG63" s="260"/>
      <c r="AH63" s="260"/>
      <c r="AI63" s="248"/>
      <c r="AJ63" s="248"/>
      <c r="AK63" s="248"/>
      <c r="AL63" s="248">
        <v>1</v>
      </c>
      <c r="AM63" s="125"/>
      <c r="AN63" s="125"/>
      <c r="AO63" s="125"/>
      <c r="AP63" s="125"/>
      <c r="AQ63" s="125"/>
      <c r="AR63" s="122"/>
    </row>
    <row r="64" spans="1:44" s="140" customFormat="1" x14ac:dyDescent="0.2">
      <c r="A64" s="435" t="s">
        <v>110</v>
      </c>
      <c r="B64" s="435"/>
      <c r="C64" s="206"/>
      <c r="D64" s="206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>
        <v>10</v>
      </c>
      <c r="Q64" s="207"/>
      <c r="R64" s="207"/>
      <c r="S64" s="207">
        <v>5</v>
      </c>
      <c r="T64" s="207"/>
      <c r="U64" s="207"/>
      <c r="V64" s="207">
        <v>5</v>
      </c>
      <c r="W64" s="207"/>
      <c r="X64" s="207"/>
      <c r="Y64" s="207"/>
      <c r="Z64" s="207">
        <f>P64+S64+V64</f>
        <v>20</v>
      </c>
      <c r="AA64" s="327"/>
      <c r="AB64" s="327"/>
      <c r="AC64" s="125"/>
      <c r="AD64" s="125"/>
      <c r="AE64" s="125"/>
      <c r="AF64" s="125"/>
      <c r="AG64" s="268" t="s">
        <v>286</v>
      </c>
      <c r="AH64" s="268">
        <v>20</v>
      </c>
      <c r="AI64" s="247">
        <f>N64+Q64+T64</f>
        <v>0</v>
      </c>
      <c r="AJ64" s="247">
        <f>O64+R64+U64</f>
        <v>0</v>
      </c>
      <c r="AK64" s="270">
        <v>5</v>
      </c>
      <c r="AL64" s="247"/>
      <c r="AM64" s="125"/>
      <c r="AN64" s="125"/>
      <c r="AO64" s="125"/>
      <c r="AP64" s="125"/>
      <c r="AQ64" s="125"/>
      <c r="AR64" s="202"/>
    </row>
    <row r="65" spans="1:44" s="419" customFormat="1" ht="33.75" customHeight="1" x14ac:dyDescent="0.2">
      <c r="A65" s="463" t="s">
        <v>322</v>
      </c>
      <c r="B65" s="464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4"/>
      <c r="O65" s="464"/>
      <c r="P65" s="464"/>
      <c r="Q65" s="464"/>
      <c r="R65" s="464"/>
      <c r="S65" s="464"/>
      <c r="T65" s="464"/>
      <c r="U65" s="464"/>
      <c r="V65" s="464"/>
      <c r="W65" s="464"/>
      <c r="X65" s="464"/>
      <c r="Y65" s="464"/>
      <c r="Z65" s="465"/>
      <c r="AA65" s="414"/>
      <c r="AB65" s="414"/>
      <c r="AC65" s="415"/>
      <c r="AD65" s="415"/>
      <c r="AE65" s="415"/>
      <c r="AF65" s="415"/>
      <c r="AG65" s="416"/>
      <c r="AH65" s="416"/>
      <c r="AI65" s="417"/>
      <c r="AJ65" s="417"/>
      <c r="AK65" s="417"/>
      <c r="AL65" s="417"/>
      <c r="AM65" s="415"/>
      <c r="AN65" s="415"/>
      <c r="AO65" s="415"/>
      <c r="AP65" s="415"/>
      <c r="AQ65" s="415"/>
      <c r="AR65" s="418"/>
    </row>
    <row r="66" spans="1:44" s="141" customFormat="1" ht="20.100000000000001" customHeight="1" x14ac:dyDescent="0.2">
      <c r="A66" s="461" t="s">
        <v>295</v>
      </c>
      <c r="B66" s="462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>
        <v>10</v>
      </c>
      <c r="Q66" s="321"/>
      <c r="R66" s="321"/>
      <c r="S66" s="321">
        <v>5</v>
      </c>
      <c r="T66" s="321"/>
      <c r="U66" s="321"/>
      <c r="V66" s="321">
        <v>5</v>
      </c>
      <c r="W66" s="321"/>
      <c r="X66" s="321"/>
      <c r="Y66" s="322"/>
      <c r="Z66" s="324">
        <v>20</v>
      </c>
      <c r="AA66" s="323"/>
      <c r="AB66" s="323"/>
      <c r="AC66" s="125"/>
      <c r="AD66" s="125"/>
      <c r="AE66" s="125"/>
      <c r="AF66" s="125"/>
      <c r="AG66" s="274"/>
      <c r="AH66" s="274"/>
      <c r="AI66" s="273"/>
      <c r="AJ66" s="273"/>
      <c r="AK66" s="273"/>
      <c r="AL66" s="273"/>
      <c r="AM66" s="125"/>
      <c r="AN66" s="125"/>
      <c r="AO66" s="125"/>
      <c r="AP66" s="125"/>
      <c r="AQ66" s="125"/>
      <c r="AR66" s="228"/>
    </row>
    <row r="67" spans="1:44" s="411" customFormat="1" ht="15" customHeight="1" x14ac:dyDescent="0.2">
      <c r="A67" s="400" t="s">
        <v>370</v>
      </c>
      <c r="B67" s="222" t="s">
        <v>247</v>
      </c>
      <c r="C67" s="3" t="s">
        <v>36</v>
      </c>
      <c r="D67" s="423" t="s">
        <v>6</v>
      </c>
      <c r="E67" s="3"/>
      <c r="F67" s="3"/>
      <c r="G67" s="150"/>
      <c r="H67" s="3"/>
      <c r="I67" s="3"/>
      <c r="J67" s="150"/>
      <c r="K67" s="3"/>
      <c r="L67" s="3"/>
      <c r="M67" s="150"/>
      <c r="N67" s="3">
        <v>2</v>
      </c>
      <c r="O67" s="3">
        <v>2</v>
      </c>
      <c r="P67" s="162">
        <v>5</v>
      </c>
      <c r="Q67" s="3">
        <v>2</v>
      </c>
      <c r="R67" s="3">
        <v>2</v>
      </c>
      <c r="S67" s="162">
        <v>5</v>
      </c>
      <c r="T67" s="3"/>
      <c r="U67" s="3"/>
      <c r="V67" s="150"/>
      <c r="W67" s="237"/>
      <c r="X67" s="237"/>
      <c r="Y67" s="34"/>
      <c r="Z67" s="162">
        <v>5</v>
      </c>
      <c r="AA67" s="182" t="s">
        <v>124</v>
      </c>
      <c r="AB67" s="182" t="s">
        <v>307</v>
      </c>
      <c r="AC67" s="127"/>
      <c r="AD67" s="127"/>
      <c r="AE67" s="127"/>
      <c r="AF67" s="127"/>
      <c r="AG67" s="274"/>
      <c r="AH67" s="274"/>
      <c r="AI67" s="273"/>
      <c r="AJ67" s="273"/>
      <c r="AK67" s="273">
        <v>1</v>
      </c>
      <c r="AL67" s="273"/>
      <c r="AM67" s="127"/>
      <c r="AN67" s="127"/>
      <c r="AO67" s="127"/>
      <c r="AP67" s="127"/>
      <c r="AQ67" s="127"/>
      <c r="AR67" s="217"/>
    </row>
    <row r="68" spans="1:44" s="174" customFormat="1" ht="15" customHeight="1" x14ac:dyDescent="0.2">
      <c r="A68" s="404" t="s">
        <v>323</v>
      </c>
      <c r="B68" s="218" t="s">
        <v>301</v>
      </c>
      <c r="C68" s="3" t="s">
        <v>36</v>
      </c>
      <c r="D68" s="3" t="s">
        <v>6</v>
      </c>
      <c r="E68" s="3"/>
      <c r="F68" s="3"/>
      <c r="G68" s="150"/>
      <c r="H68" s="3"/>
      <c r="I68" s="3"/>
      <c r="J68" s="150"/>
      <c r="K68" s="3"/>
      <c r="L68" s="3"/>
      <c r="M68" s="150"/>
      <c r="N68" s="3">
        <v>2</v>
      </c>
      <c r="O68" s="3">
        <v>2</v>
      </c>
      <c r="P68" s="162">
        <v>5</v>
      </c>
      <c r="Q68" s="231"/>
      <c r="R68" s="231"/>
      <c r="S68" s="283"/>
      <c r="T68" s="3"/>
      <c r="U68" s="3"/>
      <c r="V68" s="162"/>
      <c r="W68" s="3"/>
      <c r="X68" s="34"/>
      <c r="Y68" s="3"/>
      <c r="Z68" s="162">
        <v>5</v>
      </c>
      <c r="AA68" s="182" t="s">
        <v>338</v>
      </c>
      <c r="AB68" s="410" t="s">
        <v>369</v>
      </c>
      <c r="AC68" s="366" t="s">
        <v>273</v>
      </c>
      <c r="AD68" s="185" t="s">
        <v>270</v>
      </c>
      <c r="AE68" s="233"/>
      <c r="AF68" s="233"/>
      <c r="AG68" s="262"/>
      <c r="AH68" s="262"/>
      <c r="AI68" s="250"/>
      <c r="AJ68" s="250"/>
      <c r="AK68" s="247">
        <v>1</v>
      </c>
      <c r="AL68" s="250"/>
      <c r="AM68" s="233"/>
      <c r="AN68" s="233"/>
      <c r="AO68" s="233"/>
      <c r="AP68" s="233"/>
      <c r="AQ68" s="233"/>
      <c r="AR68" s="231"/>
    </row>
    <row r="69" spans="1:44" s="142" customFormat="1" ht="15" customHeight="1" x14ac:dyDescent="0.2">
      <c r="A69" s="400" t="s">
        <v>324</v>
      </c>
      <c r="B69" s="282" t="s">
        <v>302</v>
      </c>
      <c r="C69" s="3" t="s">
        <v>36</v>
      </c>
      <c r="D69" s="3" t="s">
        <v>6</v>
      </c>
      <c r="E69" s="3"/>
      <c r="F69" s="3"/>
      <c r="G69" s="150"/>
      <c r="H69" s="3"/>
      <c r="I69" s="3"/>
      <c r="J69" s="150"/>
      <c r="K69" s="3"/>
      <c r="L69" s="3"/>
      <c r="M69" s="150"/>
      <c r="N69" s="3"/>
      <c r="O69" s="3"/>
      <c r="P69" s="162"/>
      <c r="Q69" s="3">
        <v>2</v>
      </c>
      <c r="R69" s="3">
        <v>2</v>
      </c>
      <c r="S69" s="162">
        <v>5</v>
      </c>
      <c r="T69" s="3"/>
      <c r="U69" s="3"/>
      <c r="V69" s="162"/>
      <c r="W69" s="219"/>
      <c r="X69" s="219"/>
      <c r="Y69" s="34"/>
      <c r="Z69" s="150">
        <v>5</v>
      </c>
      <c r="AA69" s="182" t="s">
        <v>338</v>
      </c>
      <c r="AB69" s="182" t="s">
        <v>307</v>
      </c>
      <c r="AC69" s="234"/>
      <c r="AD69" s="234"/>
      <c r="AE69" s="277" t="s">
        <v>273</v>
      </c>
      <c r="AF69" s="185" t="s">
        <v>270</v>
      </c>
      <c r="AG69" s="259"/>
      <c r="AH69" s="259"/>
      <c r="AI69" s="247"/>
      <c r="AJ69" s="247"/>
      <c r="AK69" s="247">
        <v>1</v>
      </c>
      <c r="AL69" s="247"/>
      <c r="AM69" s="235"/>
      <c r="AN69" s="235"/>
      <c r="AO69" s="235"/>
      <c r="AP69" s="235"/>
      <c r="AQ69" s="235"/>
      <c r="AR69" s="234"/>
    </row>
    <row r="70" spans="1:44" s="142" customFormat="1" ht="15" customHeight="1" x14ac:dyDescent="0.2">
      <c r="A70" s="400" t="s">
        <v>325</v>
      </c>
      <c r="B70" s="222" t="s">
        <v>303</v>
      </c>
      <c r="C70" s="3" t="s">
        <v>36</v>
      </c>
      <c r="D70" s="3" t="s">
        <v>7</v>
      </c>
      <c r="E70" s="3"/>
      <c r="F70" s="3"/>
      <c r="G70" s="150"/>
      <c r="H70" s="3"/>
      <c r="I70" s="3"/>
      <c r="J70" s="150"/>
      <c r="K70" s="3"/>
      <c r="L70" s="3"/>
      <c r="M70" s="150"/>
      <c r="N70" s="3"/>
      <c r="O70" s="3"/>
      <c r="P70" s="150"/>
      <c r="Q70" s="3"/>
      <c r="R70" s="3"/>
      <c r="S70" s="162"/>
      <c r="T70" s="3">
        <v>2</v>
      </c>
      <c r="U70" s="3">
        <v>2</v>
      </c>
      <c r="V70" s="162">
        <v>5</v>
      </c>
      <c r="W70" s="219"/>
      <c r="X70" s="219"/>
      <c r="Y70" s="34"/>
      <c r="Z70" s="150">
        <v>5</v>
      </c>
      <c r="AA70" s="182" t="s">
        <v>338</v>
      </c>
      <c r="AB70" s="182" t="s">
        <v>307</v>
      </c>
      <c r="AC70" s="235"/>
      <c r="AD70" s="235"/>
      <c r="AE70" s="277" t="s">
        <v>273</v>
      </c>
      <c r="AF70" s="185" t="s">
        <v>270</v>
      </c>
      <c r="AG70" s="259"/>
      <c r="AH70" s="259"/>
      <c r="AI70" s="247"/>
      <c r="AJ70" s="247"/>
      <c r="AK70" s="247">
        <v>1</v>
      </c>
      <c r="AL70" s="247"/>
      <c r="AM70" s="235"/>
      <c r="AN70" s="235"/>
      <c r="AO70" s="235"/>
      <c r="AP70" s="235"/>
      <c r="AQ70" s="235"/>
      <c r="AR70" s="234"/>
    </row>
    <row r="71" spans="1:44" s="286" customFormat="1" ht="20.100000000000001" customHeight="1" x14ac:dyDescent="0.2">
      <c r="A71" s="461" t="s">
        <v>296</v>
      </c>
      <c r="B71" s="462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>
        <v>10</v>
      </c>
      <c r="Q71" s="321"/>
      <c r="R71" s="321"/>
      <c r="S71" s="321">
        <v>5</v>
      </c>
      <c r="T71" s="321"/>
      <c r="U71" s="321"/>
      <c r="V71" s="321">
        <v>5</v>
      </c>
      <c r="W71" s="321"/>
      <c r="X71" s="321"/>
      <c r="Y71" s="322"/>
      <c r="Z71" s="324">
        <v>20</v>
      </c>
      <c r="AA71" s="323"/>
      <c r="AB71" s="323"/>
      <c r="AC71" s="285"/>
      <c r="AD71" s="285"/>
      <c r="AE71" s="285"/>
      <c r="AF71" s="285"/>
      <c r="AG71" s="284"/>
      <c r="AH71" s="284"/>
      <c r="AI71" s="284"/>
      <c r="AJ71" s="284"/>
      <c r="AK71" s="284"/>
      <c r="AL71" s="284"/>
      <c r="AM71" s="285"/>
      <c r="AN71" s="285"/>
      <c r="AO71" s="285"/>
      <c r="AP71" s="285"/>
      <c r="AQ71" s="285"/>
      <c r="AR71" s="285"/>
    </row>
    <row r="72" spans="1:44" s="174" customFormat="1" ht="15" customHeight="1" x14ac:dyDescent="0.2">
      <c r="A72" s="404" t="s">
        <v>323</v>
      </c>
      <c r="B72" s="222" t="s">
        <v>301</v>
      </c>
      <c r="C72" s="3" t="s">
        <v>36</v>
      </c>
      <c r="D72" s="3" t="s">
        <v>6</v>
      </c>
      <c r="E72" s="3"/>
      <c r="F72" s="3"/>
      <c r="G72" s="150"/>
      <c r="H72" s="3"/>
      <c r="I72" s="3"/>
      <c r="J72" s="150"/>
      <c r="K72" s="3"/>
      <c r="L72" s="3"/>
      <c r="M72" s="150"/>
      <c r="N72" s="3">
        <v>2</v>
      </c>
      <c r="O72" s="3">
        <v>2</v>
      </c>
      <c r="P72" s="150">
        <v>5</v>
      </c>
      <c r="Q72" s="3"/>
      <c r="R72" s="3"/>
      <c r="S72" s="150"/>
      <c r="T72" s="3"/>
      <c r="U72" s="3"/>
      <c r="V72" s="150"/>
      <c r="W72" s="232"/>
      <c r="X72" s="232"/>
      <c r="Y72" s="231"/>
      <c r="Z72" s="150">
        <v>5</v>
      </c>
      <c r="AA72" s="182" t="s">
        <v>338</v>
      </c>
      <c r="AB72" s="410" t="s">
        <v>369</v>
      </c>
      <c r="AC72" s="277" t="s">
        <v>273</v>
      </c>
      <c r="AD72" s="185" t="s">
        <v>270</v>
      </c>
      <c r="AE72" s="233"/>
      <c r="AF72" s="233"/>
      <c r="AG72" s="262"/>
      <c r="AH72" s="262"/>
      <c r="AI72" s="250"/>
      <c r="AJ72" s="250"/>
      <c r="AK72" s="247">
        <v>1</v>
      </c>
      <c r="AL72" s="250"/>
      <c r="AM72" s="233"/>
      <c r="AN72" s="233"/>
      <c r="AO72" s="233"/>
      <c r="AP72" s="233"/>
      <c r="AQ72" s="233"/>
      <c r="AR72" s="231"/>
    </row>
    <row r="73" spans="1:44" s="152" customFormat="1" ht="15" customHeight="1" x14ac:dyDescent="0.2">
      <c r="A73" s="404" t="s">
        <v>365</v>
      </c>
      <c r="B73" s="222" t="s">
        <v>126</v>
      </c>
      <c r="C73" s="3" t="s">
        <v>36</v>
      </c>
      <c r="D73" s="3" t="s">
        <v>6</v>
      </c>
      <c r="E73" s="3"/>
      <c r="F73" s="3"/>
      <c r="G73" s="150"/>
      <c r="H73" s="3"/>
      <c r="I73" s="3"/>
      <c r="J73" s="150"/>
      <c r="K73" s="3"/>
      <c r="L73" s="3"/>
      <c r="M73" s="150"/>
      <c r="N73" s="3">
        <v>1</v>
      </c>
      <c r="O73" s="3">
        <v>2</v>
      </c>
      <c r="P73" s="150">
        <v>5</v>
      </c>
      <c r="Q73" s="3"/>
      <c r="R73" s="3"/>
      <c r="S73" s="150"/>
      <c r="T73" s="3"/>
      <c r="U73" s="3"/>
      <c r="V73" s="150"/>
      <c r="W73" s="232"/>
      <c r="X73" s="232"/>
      <c r="Y73" s="231"/>
      <c r="Z73" s="150">
        <v>5</v>
      </c>
      <c r="AA73" s="182" t="s">
        <v>271</v>
      </c>
      <c r="AB73" s="182" t="s">
        <v>307</v>
      </c>
      <c r="AC73" s="276"/>
      <c r="AD73" s="282"/>
      <c r="AE73" s="151"/>
      <c r="AF73" s="151"/>
      <c r="AG73" s="259"/>
      <c r="AH73" s="259"/>
      <c r="AI73" s="247"/>
      <c r="AJ73" s="247"/>
      <c r="AK73" s="247">
        <v>1</v>
      </c>
      <c r="AL73" s="247"/>
      <c r="AM73" s="151"/>
      <c r="AN73" s="151"/>
      <c r="AO73" s="151"/>
      <c r="AP73" s="151"/>
      <c r="AQ73" s="151"/>
      <c r="AR73" s="230"/>
    </row>
    <row r="74" spans="1:44" ht="15" customHeight="1" x14ac:dyDescent="0.2">
      <c r="A74" s="404" t="s">
        <v>376</v>
      </c>
      <c r="B74" s="222" t="s">
        <v>289</v>
      </c>
      <c r="C74" s="3" t="s">
        <v>36</v>
      </c>
      <c r="D74" s="3" t="s">
        <v>6</v>
      </c>
      <c r="E74" s="3"/>
      <c r="F74" s="3"/>
      <c r="G74" s="150"/>
      <c r="H74" s="3"/>
      <c r="I74" s="3"/>
      <c r="J74" s="150"/>
      <c r="K74" s="3"/>
      <c r="L74" s="3"/>
      <c r="M74" s="150"/>
      <c r="N74" s="3"/>
      <c r="O74" s="3"/>
      <c r="P74" s="150"/>
      <c r="Q74" s="3">
        <v>2</v>
      </c>
      <c r="R74" s="3">
        <v>2</v>
      </c>
      <c r="S74" s="150">
        <v>5</v>
      </c>
      <c r="T74" s="3"/>
      <c r="U74" s="3"/>
      <c r="V74" s="150"/>
      <c r="W74" s="232"/>
      <c r="X74" s="232"/>
      <c r="Y74" s="231"/>
      <c r="Z74" s="150">
        <v>5</v>
      </c>
      <c r="AA74" s="182" t="s">
        <v>338</v>
      </c>
      <c r="AB74" s="182" t="s">
        <v>307</v>
      </c>
      <c r="AC74" s="125"/>
      <c r="AD74" s="125"/>
      <c r="AE74" s="125"/>
      <c r="AF74" s="125"/>
      <c r="AG74" s="274"/>
      <c r="AH74" s="274"/>
      <c r="AI74" s="273"/>
      <c r="AJ74" s="273"/>
      <c r="AK74" s="273">
        <v>1</v>
      </c>
      <c r="AL74" s="273"/>
      <c r="AM74" s="125"/>
      <c r="AN74" s="125"/>
      <c r="AO74" s="125"/>
      <c r="AP74" s="125"/>
      <c r="AQ74" s="125"/>
      <c r="AR74" s="189"/>
    </row>
    <row r="75" spans="1:44" ht="15" customHeight="1" x14ac:dyDescent="0.2">
      <c r="A75" s="404" t="s">
        <v>326</v>
      </c>
      <c r="B75" s="222" t="s">
        <v>293</v>
      </c>
      <c r="C75" s="3" t="s">
        <v>36</v>
      </c>
      <c r="D75" s="3" t="s">
        <v>6</v>
      </c>
      <c r="E75" s="3"/>
      <c r="F75" s="3"/>
      <c r="G75" s="150"/>
      <c r="H75" s="3"/>
      <c r="I75" s="3"/>
      <c r="J75" s="150"/>
      <c r="K75" s="3"/>
      <c r="L75" s="3"/>
      <c r="M75" s="150"/>
      <c r="N75" s="3"/>
      <c r="O75" s="3"/>
      <c r="P75" s="150"/>
      <c r="Q75" s="3"/>
      <c r="R75" s="3"/>
      <c r="S75" s="150"/>
      <c r="T75" s="3">
        <v>2</v>
      </c>
      <c r="U75" s="3">
        <v>2</v>
      </c>
      <c r="V75" s="150">
        <v>5</v>
      </c>
      <c r="W75" s="232"/>
      <c r="X75" s="232"/>
      <c r="Y75" s="231"/>
      <c r="Z75" s="150">
        <v>5</v>
      </c>
      <c r="AA75" s="182" t="s">
        <v>338</v>
      </c>
      <c r="AB75" s="182" t="s">
        <v>307</v>
      </c>
      <c r="AC75" s="125"/>
      <c r="AD75" s="125"/>
      <c r="AE75" s="125"/>
      <c r="AF75" s="125"/>
      <c r="AG75" s="259"/>
      <c r="AH75" s="259"/>
      <c r="AI75" s="247"/>
      <c r="AJ75" s="247"/>
      <c r="AK75" s="247">
        <v>1</v>
      </c>
      <c r="AL75" s="247"/>
      <c r="AM75" s="125"/>
      <c r="AN75" s="125"/>
      <c r="AO75" s="125"/>
      <c r="AP75" s="125"/>
      <c r="AQ75" s="125"/>
      <c r="AR75" s="189"/>
    </row>
    <row r="76" spans="1:44" ht="20.100000000000001" customHeight="1" x14ac:dyDescent="0.2">
      <c r="A76" s="438" t="s">
        <v>306</v>
      </c>
      <c r="B76" s="439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2"/>
      <c r="Y76" s="324"/>
      <c r="Z76" s="323"/>
      <c r="AA76" s="323"/>
      <c r="AB76" s="320"/>
      <c r="AC76" s="125"/>
      <c r="AD76" s="125"/>
      <c r="AE76" s="125"/>
      <c r="AF76" s="125"/>
      <c r="AG76" s="274"/>
      <c r="AH76" s="274"/>
      <c r="AI76" s="273"/>
      <c r="AJ76" s="273"/>
      <c r="AK76" s="273"/>
      <c r="AL76" s="273"/>
      <c r="AM76" s="125"/>
      <c r="AN76" s="125"/>
      <c r="AO76" s="125"/>
      <c r="AP76" s="125"/>
      <c r="AQ76" s="125"/>
      <c r="AR76" s="189"/>
    </row>
    <row r="77" spans="1:44" ht="15" customHeight="1" x14ac:dyDescent="0.2">
      <c r="A77" s="405" t="s">
        <v>347</v>
      </c>
      <c r="B77" s="367" t="s">
        <v>335</v>
      </c>
      <c r="C77" s="168" t="s">
        <v>36</v>
      </c>
      <c r="D77" s="168" t="s">
        <v>6</v>
      </c>
      <c r="E77" s="169"/>
      <c r="F77" s="168"/>
      <c r="G77" s="171"/>
      <c r="H77" s="168"/>
      <c r="I77" s="168"/>
      <c r="J77" s="172"/>
      <c r="K77" s="168">
        <v>2</v>
      </c>
      <c r="L77" s="168">
        <v>2</v>
      </c>
      <c r="M77" s="172">
        <v>5</v>
      </c>
      <c r="N77" s="168"/>
      <c r="O77" s="168"/>
      <c r="P77" s="171"/>
      <c r="Q77" s="168">
        <v>2</v>
      </c>
      <c r="R77" s="168">
        <v>2</v>
      </c>
      <c r="S77" s="173">
        <v>5</v>
      </c>
      <c r="T77" s="168"/>
      <c r="U77" s="168"/>
      <c r="V77" s="171"/>
      <c r="W77" s="287"/>
      <c r="X77" s="287"/>
      <c r="Y77" s="288"/>
      <c r="Z77" s="150">
        <v>5</v>
      </c>
      <c r="AA77" s="182" t="s">
        <v>338</v>
      </c>
      <c r="AB77" s="182" t="s">
        <v>307</v>
      </c>
      <c r="AC77" s="125"/>
      <c r="AD77" s="125"/>
      <c r="AE77" s="125"/>
      <c r="AF77" s="125"/>
      <c r="AG77" s="274"/>
      <c r="AH77" s="274"/>
      <c r="AI77" s="273"/>
      <c r="AJ77" s="273"/>
      <c r="AK77" s="273"/>
      <c r="AL77" s="273"/>
      <c r="AM77" s="125"/>
      <c r="AN77" s="125"/>
      <c r="AO77" s="125"/>
      <c r="AP77" s="125"/>
      <c r="AQ77" s="125"/>
      <c r="AR77" s="189"/>
    </row>
    <row r="78" spans="1:44" s="142" customFormat="1" ht="15" customHeight="1" x14ac:dyDescent="0.2">
      <c r="A78" s="406" t="s">
        <v>327</v>
      </c>
      <c r="B78" s="222" t="s">
        <v>304</v>
      </c>
      <c r="C78" s="3" t="s">
        <v>36</v>
      </c>
      <c r="D78" s="3" t="s">
        <v>7</v>
      </c>
      <c r="E78" s="3"/>
      <c r="F78" s="3"/>
      <c r="G78" s="150"/>
      <c r="H78" s="3"/>
      <c r="I78" s="3"/>
      <c r="J78" s="150"/>
      <c r="K78" s="3"/>
      <c r="L78" s="3"/>
      <c r="M78" s="150"/>
      <c r="N78" s="3">
        <v>1</v>
      </c>
      <c r="O78" s="3">
        <v>1</v>
      </c>
      <c r="P78" s="162">
        <v>3</v>
      </c>
      <c r="Q78" s="3"/>
      <c r="R78" s="3"/>
      <c r="S78" s="162"/>
      <c r="T78" s="3"/>
      <c r="U78" s="3"/>
      <c r="V78" s="150"/>
      <c r="W78" s="219"/>
      <c r="X78" s="219"/>
      <c r="Y78" s="34"/>
      <c r="Z78" s="150">
        <v>3</v>
      </c>
      <c r="AA78" s="182" t="s">
        <v>259</v>
      </c>
      <c r="AB78" s="214" t="s">
        <v>34</v>
      </c>
      <c r="AC78" s="170" t="s">
        <v>257</v>
      </c>
      <c r="AD78" s="155" t="s">
        <v>258</v>
      </c>
      <c r="AE78" s="235"/>
      <c r="AF78" s="235"/>
      <c r="AG78" s="259"/>
      <c r="AH78" s="259"/>
      <c r="AI78" s="247"/>
      <c r="AJ78" s="247"/>
      <c r="AK78" s="247">
        <v>1</v>
      </c>
      <c r="AL78" s="247"/>
      <c r="AM78" s="235"/>
      <c r="AN78" s="235"/>
      <c r="AO78" s="235"/>
      <c r="AP78" s="235"/>
      <c r="AQ78" s="235"/>
      <c r="AR78" s="234"/>
    </row>
    <row r="79" spans="1:44" ht="15" customHeight="1" x14ac:dyDescent="0.2">
      <c r="A79" s="400" t="s">
        <v>130</v>
      </c>
      <c r="B79" s="218" t="s">
        <v>128</v>
      </c>
      <c r="C79" s="3" t="s">
        <v>36</v>
      </c>
      <c r="D79" s="3" t="s">
        <v>6</v>
      </c>
      <c r="E79" s="3"/>
      <c r="F79" s="3"/>
      <c r="G79" s="35"/>
      <c r="H79" s="3"/>
      <c r="I79" s="3"/>
      <c r="J79" s="35"/>
      <c r="K79" s="3"/>
      <c r="L79" s="3"/>
      <c r="M79" s="150"/>
      <c r="N79" s="3">
        <v>2</v>
      </c>
      <c r="O79" s="3">
        <v>1</v>
      </c>
      <c r="P79" s="150">
        <v>4</v>
      </c>
      <c r="Q79" s="3"/>
      <c r="R79" s="3"/>
      <c r="S79" s="150"/>
      <c r="T79" s="3"/>
      <c r="U79" s="3"/>
      <c r="V79" s="150"/>
      <c r="W79" s="219"/>
      <c r="X79" s="219"/>
      <c r="Y79" s="34"/>
      <c r="Z79" s="150">
        <v>4</v>
      </c>
      <c r="AA79" s="192" t="s">
        <v>294</v>
      </c>
      <c r="AB79" s="220" t="s">
        <v>319</v>
      </c>
      <c r="AC79" s="125"/>
      <c r="AD79" s="125"/>
      <c r="AE79" s="125"/>
      <c r="AF79" s="125"/>
      <c r="AG79" s="259"/>
      <c r="AH79" s="259"/>
      <c r="AI79" s="247"/>
      <c r="AJ79" s="247"/>
      <c r="AK79" s="247">
        <v>1</v>
      </c>
      <c r="AL79" s="247"/>
      <c r="AM79" s="125"/>
      <c r="AN79" s="125"/>
      <c r="AO79" s="125"/>
      <c r="AP79" s="125"/>
      <c r="AQ79" s="125"/>
      <c r="AR79" s="189"/>
    </row>
    <row r="80" spans="1:44" ht="15" customHeight="1" x14ac:dyDescent="0.2">
      <c r="A80" s="405" t="s">
        <v>377</v>
      </c>
      <c r="B80" s="367" t="s">
        <v>229</v>
      </c>
      <c r="C80" s="168" t="s">
        <v>36</v>
      </c>
      <c r="D80" s="168" t="s">
        <v>7</v>
      </c>
      <c r="E80" s="169"/>
      <c r="F80" s="168"/>
      <c r="G80" s="171"/>
      <c r="H80" s="168"/>
      <c r="I80" s="168"/>
      <c r="J80" s="172"/>
      <c r="K80" s="168"/>
      <c r="L80" s="168"/>
      <c r="M80" s="172"/>
      <c r="N80" s="168">
        <v>1</v>
      </c>
      <c r="O80" s="168">
        <v>2</v>
      </c>
      <c r="P80" s="171">
        <v>4</v>
      </c>
      <c r="Q80" s="168"/>
      <c r="R80" s="168"/>
      <c r="S80" s="173"/>
      <c r="T80" s="168">
        <v>1</v>
      </c>
      <c r="U80" s="168">
        <v>2</v>
      </c>
      <c r="V80" s="171">
        <v>4</v>
      </c>
      <c r="W80" s="287"/>
      <c r="X80" s="287"/>
      <c r="Y80" s="288"/>
      <c r="Z80" s="150">
        <v>4</v>
      </c>
      <c r="AA80" s="182" t="s">
        <v>253</v>
      </c>
      <c r="AB80" s="410" t="s">
        <v>369</v>
      </c>
      <c r="AC80" s="125"/>
      <c r="AD80" s="125"/>
      <c r="AE80" s="125"/>
      <c r="AF80" s="125"/>
      <c r="AG80" s="259"/>
      <c r="AH80" s="259"/>
      <c r="AI80" s="247"/>
      <c r="AJ80" s="247"/>
      <c r="AK80" s="247">
        <v>1</v>
      </c>
      <c r="AL80" s="247"/>
      <c r="AM80" s="125"/>
      <c r="AN80" s="125"/>
      <c r="AO80" s="125"/>
      <c r="AP80" s="125"/>
      <c r="AQ80" s="125"/>
      <c r="AR80" s="189"/>
    </row>
    <row r="81" spans="1:44" ht="15" customHeight="1" x14ac:dyDescent="0.2">
      <c r="A81" s="399" t="s">
        <v>161</v>
      </c>
      <c r="B81" s="185" t="s">
        <v>254</v>
      </c>
      <c r="C81" s="280" t="s">
        <v>36</v>
      </c>
      <c r="D81" s="420" t="s">
        <v>6</v>
      </c>
      <c r="E81" s="164"/>
      <c r="F81" s="164"/>
      <c r="G81" s="165"/>
      <c r="H81" s="164"/>
      <c r="I81" s="164"/>
      <c r="J81" s="165"/>
      <c r="K81" s="164"/>
      <c r="L81" s="164"/>
      <c r="M81" s="165"/>
      <c r="N81" s="164"/>
      <c r="O81" s="164"/>
      <c r="P81" s="165"/>
      <c r="Q81" s="164"/>
      <c r="R81" s="164"/>
      <c r="S81" s="165"/>
      <c r="T81" s="164">
        <v>2</v>
      </c>
      <c r="U81" s="164">
        <v>1</v>
      </c>
      <c r="V81" s="165">
        <v>4</v>
      </c>
      <c r="W81" s="219"/>
      <c r="X81" s="34"/>
      <c r="Y81" s="219"/>
      <c r="Z81" s="165">
        <v>4</v>
      </c>
      <c r="AA81" s="318" t="s">
        <v>267</v>
      </c>
      <c r="AB81" s="166" t="s">
        <v>232</v>
      </c>
      <c r="AC81" s="125"/>
      <c r="AD81" s="125"/>
      <c r="AE81" s="125"/>
      <c r="AF81" s="125"/>
      <c r="AG81" s="259"/>
      <c r="AH81" s="259"/>
      <c r="AI81" s="247"/>
      <c r="AJ81" s="247"/>
      <c r="AK81" s="247"/>
      <c r="AL81" s="247"/>
      <c r="AM81" s="125"/>
      <c r="AN81" s="125"/>
      <c r="AO81" s="125"/>
      <c r="AP81" s="125"/>
      <c r="AQ81" s="125"/>
      <c r="AR81" s="189"/>
    </row>
    <row r="82" spans="1:44" ht="15" customHeight="1" x14ac:dyDescent="0.2">
      <c r="A82" s="400" t="s">
        <v>249</v>
      </c>
      <c r="B82" s="222" t="s">
        <v>245</v>
      </c>
      <c r="C82" s="3" t="s">
        <v>36</v>
      </c>
      <c r="D82" s="3" t="s">
        <v>6</v>
      </c>
      <c r="E82" s="3"/>
      <c r="F82" s="3"/>
      <c r="G82" s="150"/>
      <c r="H82" s="3"/>
      <c r="I82" s="3"/>
      <c r="J82" s="150"/>
      <c r="K82" s="3"/>
      <c r="L82" s="3"/>
      <c r="M82" s="172"/>
      <c r="N82" s="168"/>
      <c r="O82" s="168"/>
      <c r="P82" s="171"/>
      <c r="Q82" s="3"/>
      <c r="R82" s="3"/>
      <c r="S82" s="162"/>
      <c r="T82" s="168">
        <v>2</v>
      </c>
      <c r="U82" s="168">
        <v>2</v>
      </c>
      <c r="V82" s="171">
        <v>5</v>
      </c>
      <c r="W82" s="219"/>
      <c r="X82" s="219"/>
      <c r="Y82" s="34"/>
      <c r="Z82" s="150">
        <v>5</v>
      </c>
      <c r="AA82" s="182" t="s">
        <v>246</v>
      </c>
      <c r="AB82" s="214" t="s">
        <v>244</v>
      </c>
      <c r="AC82" s="125"/>
      <c r="AD82" s="125"/>
      <c r="AE82" s="125"/>
      <c r="AF82" s="125"/>
      <c r="AG82" s="259"/>
      <c r="AH82" s="259"/>
      <c r="AI82" s="247"/>
      <c r="AJ82" s="247"/>
      <c r="AK82" s="247">
        <v>1</v>
      </c>
      <c r="AL82" s="247"/>
      <c r="AM82" s="125"/>
      <c r="AN82" s="125"/>
      <c r="AO82" s="125"/>
      <c r="AP82" s="125"/>
      <c r="AQ82" s="125"/>
      <c r="AR82" s="189"/>
    </row>
    <row r="83" spans="1:44" s="142" customFormat="1" ht="15" customHeight="1" x14ac:dyDescent="0.2">
      <c r="A83" s="398" t="s">
        <v>224</v>
      </c>
      <c r="B83" s="222" t="s">
        <v>223</v>
      </c>
      <c r="C83" s="3" t="s">
        <v>36</v>
      </c>
      <c r="D83" s="3" t="s">
        <v>7</v>
      </c>
      <c r="E83" s="3"/>
      <c r="F83" s="3"/>
      <c r="G83" s="150"/>
      <c r="H83" s="3"/>
      <c r="I83" s="3"/>
      <c r="J83" s="150"/>
      <c r="K83" s="3"/>
      <c r="L83" s="3"/>
      <c r="M83" s="150"/>
      <c r="N83" s="156"/>
      <c r="O83" s="156"/>
      <c r="P83" s="157"/>
      <c r="Q83" s="3"/>
      <c r="R83" s="3"/>
      <c r="S83" s="162"/>
      <c r="T83" s="3">
        <v>1</v>
      </c>
      <c r="U83" s="3">
        <v>2</v>
      </c>
      <c r="V83" s="162">
        <v>4</v>
      </c>
      <c r="W83" s="219"/>
      <c r="X83" s="219"/>
      <c r="Y83" s="34"/>
      <c r="Z83" s="150">
        <v>3</v>
      </c>
      <c r="AA83" s="182" t="s">
        <v>124</v>
      </c>
      <c r="AB83" s="317" t="s">
        <v>307</v>
      </c>
      <c r="AC83" s="235"/>
      <c r="AD83" s="235"/>
      <c r="AE83" s="235"/>
      <c r="AF83" s="235"/>
      <c r="AG83" s="259"/>
      <c r="AH83" s="259"/>
      <c r="AI83" s="247"/>
      <c r="AJ83" s="247"/>
      <c r="AK83" s="247"/>
      <c r="AL83" s="247"/>
      <c r="AM83" s="235"/>
      <c r="AN83" s="235"/>
      <c r="AO83" s="235"/>
      <c r="AP83" s="235"/>
      <c r="AQ83" s="235"/>
      <c r="AR83" s="234"/>
    </row>
    <row r="84" spans="1:44" s="246" customFormat="1" ht="15" customHeight="1" x14ac:dyDescent="0.2">
      <c r="A84" s="398"/>
      <c r="B84" s="222" t="s">
        <v>310</v>
      </c>
      <c r="C84" s="3" t="s">
        <v>36</v>
      </c>
      <c r="D84" s="3"/>
      <c r="E84" s="3"/>
      <c r="F84" s="3"/>
      <c r="G84" s="150"/>
      <c r="H84" s="3"/>
      <c r="I84" s="3"/>
      <c r="J84" s="150"/>
      <c r="K84" s="3"/>
      <c r="L84" s="3"/>
      <c r="M84" s="150"/>
      <c r="N84" s="156"/>
      <c r="O84" s="156"/>
      <c r="P84" s="157"/>
      <c r="Q84" s="3"/>
      <c r="R84" s="3"/>
      <c r="S84" s="162"/>
      <c r="T84" s="3"/>
      <c r="U84" s="3"/>
      <c r="V84" s="162"/>
      <c r="W84" s="219"/>
      <c r="X84" s="219"/>
      <c r="Y84" s="34"/>
      <c r="Z84" s="150">
        <v>10</v>
      </c>
      <c r="AA84" s="182"/>
      <c r="AB84" s="317"/>
      <c r="AC84" s="243"/>
      <c r="AD84" s="243"/>
      <c r="AE84" s="244"/>
      <c r="AF84" s="243"/>
      <c r="AG84" s="259"/>
      <c r="AH84" s="259"/>
      <c r="AI84" s="247"/>
      <c r="AJ84" s="247"/>
      <c r="AK84" s="247"/>
      <c r="AL84" s="247"/>
      <c r="AM84" s="243"/>
      <c r="AN84" s="243"/>
      <c r="AO84" s="243"/>
      <c r="AP84" s="243"/>
      <c r="AQ84" s="243"/>
      <c r="AR84" s="245"/>
    </row>
    <row r="85" spans="1:44" s="371" customFormat="1" ht="13.5" customHeight="1" x14ac:dyDescent="0.2">
      <c r="A85" s="433" t="s">
        <v>87</v>
      </c>
      <c r="B85" s="433"/>
      <c r="C85" s="236"/>
      <c r="D85" s="236"/>
      <c r="E85" s="377"/>
      <c r="F85" s="377"/>
      <c r="G85" s="363">
        <v>5</v>
      </c>
      <c r="H85" s="377"/>
      <c r="I85" s="377"/>
      <c r="J85" s="236">
        <v>2</v>
      </c>
      <c r="K85" s="236"/>
      <c r="L85" s="236"/>
      <c r="M85" s="236"/>
      <c r="N85" s="236"/>
      <c r="O85" s="236"/>
      <c r="P85" s="236"/>
      <c r="Q85" s="236"/>
      <c r="R85" s="236"/>
      <c r="S85" s="236"/>
      <c r="T85" s="377"/>
      <c r="U85" s="377"/>
      <c r="V85" s="236">
        <v>6</v>
      </c>
      <c r="W85" s="236"/>
      <c r="X85" s="236"/>
      <c r="Y85" s="236"/>
      <c r="Z85" s="236">
        <f>G85+J85+V85</f>
        <v>13</v>
      </c>
      <c r="AA85" s="175"/>
      <c r="AB85" s="175"/>
      <c r="AC85" s="369"/>
      <c r="AD85" s="369"/>
      <c r="AE85" s="369"/>
      <c r="AF85" s="369"/>
      <c r="AG85" s="378" t="s">
        <v>286</v>
      </c>
      <c r="AH85" s="378">
        <v>9</v>
      </c>
      <c r="AI85" s="263">
        <f>E85+H85+T85</f>
        <v>0</v>
      </c>
      <c r="AJ85" s="263">
        <f>F85+I85+U85</f>
        <v>0</v>
      </c>
      <c r="AK85" s="376">
        <v>4</v>
      </c>
      <c r="AL85" s="263"/>
      <c r="AM85" s="369"/>
      <c r="AN85" s="369"/>
      <c r="AO85" s="369"/>
      <c r="AP85" s="369"/>
      <c r="AQ85" s="369"/>
      <c r="AR85" s="370"/>
    </row>
    <row r="86" spans="1:44" s="140" customFormat="1" x14ac:dyDescent="0.2">
      <c r="A86" s="434" t="s">
        <v>103</v>
      </c>
      <c r="B86" s="434"/>
      <c r="C86" s="3"/>
      <c r="D86" s="3"/>
      <c r="E86" s="34"/>
      <c r="F86" s="216"/>
      <c r="G86" s="236"/>
      <c r="H86" s="216"/>
      <c r="I86" s="216"/>
      <c r="J86" s="236"/>
      <c r="K86" s="216"/>
      <c r="L86" s="216"/>
      <c r="M86" s="236"/>
      <c r="N86" s="216"/>
      <c r="O86" s="216"/>
      <c r="P86" s="236"/>
      <c r="Q86" s="216"/>
      <c r="R86" s="216"/>
      <c r="S86" s="236"/>
      <c r="T86" s="216"/>
      <c r="U86" s="216"/>
      <c r="V86" s="236"/>
      <c r="W86" s="224"/>
      <c r="X86" s="224"/>
      <c r="Y86" s="216"/>
      <c r="Z86" s="236"/>
      <c r="AA86" s="328"/>
      <c r="AB86" s="328"/>
      <c r="AC86" s="125"/>
      <c r="AD86" s="125"/>
      <c r="AE86" s="125"/>
      <c r="AF86" s="125"/>
      <c r="AG86" s="259"/>
      <c r="AH86" s="259"/>
      <c r="AI86" s="247"/>
      <c r="AJ86" s="247"/>
      <c r="AK86" s="247"/>
      <c r="AL86" s="247"/>
      <c r="AM86" s="125"/>
      <c r="AN86" s="125"/>
      <c r="AO86" s="125"/>
      <c r="AP86" s="125"/>
      <c r="AQ86" s="125"/>
      <c r="AR86" s="202"/>
    </row>
    <row r="87" spans="1:44" s="143" customFormat="1" ht="20.25" customHeight="1" x14ac:dyDescent="0.2">
      <c r="A87" s="199"/>
      <c r="B87" s="197" t="s">
        <v>358</v>
      </c>
      <c r="C87" s="208" t="s">
        <v>8</v>
      </c>
      <c r="D87" s="208" t="s">
        <v>7</v>
      </c>
      <c r="E87" s="129">
        <v>0</v>
      </c>
      <c r="F87" s="129">
        <v>2</v>
      </c>
      <c r="G87" s="130">
        <v>2</v>
      </c>
      <c r="H87" s="129">
        <v>0</v>
      </c>
      <c r="I87" s="129">
        <v>2</v>
      </c>
      <c r="J87" s="130">
        <v>2</v>
      </c>
      <c r="K87" s="129">
        <v>0</v>
      </c>
      <c r="L87" s="129">
        <v>2</v>
      </c>
      <c r="M87" s="130">
        <v>2</v>
      </c>
      <c r="N87" s="129">
        <v>0</v>
      </c>
      <c r="O87" s="129">
        <v>2</v>
      </c>
      <c r="P87" s="130">
        <v>2</v>
      </c>
      <c r="Q87" s="129"/>
      <c r="R87" s="129"/>
      <c r="S87" s="130"/>
      <c r="T87" s="129"/>
      <c r="U87" s="129"/>
      <c r="V87" s="130"/>
      <c r="W87" s="229"/>
      <c r="X87" s="229"/>
      <c r="Y87" s="237"/>
      <c r="Z87" s="130">
        <v>4</v>
      </c>
      <c r="AA87" s="238" t="s">
        <v>210</v>
      </c>
      <c r="AB87" s="238" t="s">
        <v>211</v>
      </c>
      <c r="AC87" s="128"/>
      <c r="AD87" s="128"/>
      <c r="AE87" s="128"/>
      <c r="AF87" s="128"/>
      <c r="AG87" s="264" t="s">
        <v>284</v>
      </c>
      <c r="AH87" s="265">
        <v>4</v>
      </c>
      <c r="AI87" s="247"/>
      <c r="AJ87" s="247"/>
      <c r="AK87" s="247"/>
      <c r="AL87" s="247"/>
      <c r="AM87" s="128"/>
      <c r="AN87" s="128"/>
      <c r="AO87" s="239"/>
      <c r="AP87" s="128"/>
      <c r="AQ87" s="128"/>
      <c r="AR87" s="240"/>
    </row>
    <row r="88" spans="1:44" s="143" customFormat="1" ht="13.5" customHeight="1" x14ac:dyDescent="0.2">
      <c r="A88" s="399" t="s">
        <v>372</v>
      </c>
      <c r="B88" s="185" t="s">
        <v>368</v>
      </c>
      <c r="C88" s="208" t="s">
        <v>8</v>
      </c>
      <c r="D88" s="208" t="s">
        <v>7</v>
      </c>
      <c r="E88" s="129"/>
      <c r="F88" s="129"/>
      <c r="G88" s="130"/>
      <c r="H88" s="129"/>
      <c r="I88" s="129"/>
      <c r="J88" s="130"/>
      <c r="K88" s="129"/>
      <c r="L88" s="129"/>
      <c r="M88" s="130"/>
      <c r="N88" s="129"/>
      <c r="O88" s="129"/>
      <c r="P88" s="130"/>
      <c r="Q88" s="129">
        <v>1</v>
      </c>
      <c r="R88" s="129">
        <v>2</v>
      </c>
      <c r="S88" s="130">
        <v>4</v>
      </c>
      <c r="T88" s="129"/>
      <c r="U88" s="129"/>
      <c r="V88" s="130"/>
      <c r="W88" s="229">
        <v>1</v>
      </c>
      <c r="X88" s="229">
        <v>2</v>
      </c>
      <c r="Y88" s="237">
        <v>4</v>
      </c>
      <c r="Z88" s="130">
        <v>4</v>
      </c>
      <c r="AA88" s="238" t="s">
        <v>338</v>
      </c>
      <c r="AB88" s="182" t="s">
        <v>307</v>
      </c>
      <c r="AC88" s="128"/>
      <c r="AD88" s="128"/>
      <c r="AE88" s="128"/>
      <c r="AF88" s="128"/>
      <c r="AG88" s="274"/>
      <c r="AH88" s="381"/>
      <c r="AI88" s="273"/>
      <c r="AJ88" s="273"/>
      <c r="AK88" s="273"/>
      <c r="AL88" s="273"/>
      <c r="AM88" s="128"/>
      <c r="AN88" s="128"/>
      <c r="AO88" s="239"/>
      <c r="AP88" s="128"/>
      <c r="AQ88" s="128"/>
      <c r="AR88" s="240"/>
    </row>
    <row r="89" spans="1:44" s="143" customFormat="1" ht="13.5" customHeight="1" x14ac:dyDescent="0.2">
      <c r="A89" s="408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336"/>
      <c r="AB89" s="336"/>
      <c r="AC89" s="128"/>
      <c r="AD89" s="128"/>
      <c r="AE89" s="128"/>
      <c r="AF89" s="128"/>
      <c r="AG89" s="274"/>
      <c r="AH89" s="381"/>
      <c r="AI89" s="273"/>
      <c r="AJ89" s="273"/>
      <c r="AK89" s="273"/>
      <c r="AL89" s="273"/>
      <c r="AM89" s="128"/>
      <c r="AN89" s="128"/>
      <c r="AO89" s="239"/>
      <c r="AP89" s="128"/>
      <c r="AQ89" s="128"/>
      <c r="AR89" s="240"/>
    </row>
    <row r="90" spans="1:44" s="371" customFormat="1" ht="19.5" customHeight="1" x14ac:dyDescent="0.2">
      <c r="A90" s="433" t="s">
        <v>89</v>
      </c>
      <c r="B90" s="433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>
        <v>0</v>
      </c>
      <c r="W90" s="236"/>
      <c r="X90" s="236"/>
      <c r="Y90" s="236">
        <v>0</v>
      </c>
      <c r="Z90" s="236">
        <v>0</v>
      </c>
      <c r="AA90" s="175"/>
      <c r="AB90" s="175"/>
      <c r="AC90" s="369"/>
      <c r="AD90" s="369"/>
      <c r="AE90" s="369"/>
      <c r="AF90" s="369"/>
      <c r="AG90" s="263"/>
      <c r="AH90" s="263"/>
      <c r="AI90" s="263"/>
      <c r="AJ90" s="263">
        <v>10</v>
      </c>
      <c r="AK90" s="376">
        <v>2</v>
      </c>
      <c r="AL90" s="263"/>
      <c r="AM90" s="369"/>
      <c r="AN90" s="369"/>
      <c r="AO90" s="369"/>
      <c r="AP90" s="369"/>
      <c r="AQ90" s="369"/>
      <c r="AR90" s="370"/>
    </row>
    <row r="91" spans="1:44" s="141" customFormat="1" ht="15" customHeight="1" x14ac:dyDescent="0.2">
      <c r="A91" s="407" t="s">
        <v>55</v>
      </c>
      <c r="B91" s="241" t="s">
        <v>215</v>
      </c>
      <c r="C91" s="2" t="s">
        <v>13</v>
      </c>
      <c r="D91" s="2" t="s">
        <v>57</v>
      </c>
      <c r="E91" s="2">
        <v>0</v>
      </c>
      <c r="F91" s="2">
        <v>2</v>
      </c>
      <c r="G91" s="242">
        <v>0</v>
      </c>
      <c r="H91" s="2">
        <v>0</v>
      </c>
      <c r="I91" s="2">
        <v>2</v>
      </c>
      <c r="J91" s="242">
        <v>0</v>
      </c>
      <c r="K91" s="2"/>
      <c r="L91" s="2"/>
      <c r="M91" s="242"/>
      <c r="N91" s="2"/>
      <c r="O91" s="2"/>
      <c r="P91" s="242"/>
      <c r="Q91" s="2"/>
      <c r="R91" s="2"/>
      <c r="S91" s="242"/>
      <c r="T91" s="2"/>
      <c r="U91" s="2"/>
      <c r="V91" s="242"/>
      <c r="W91" s="289"/>
      <c r="X91" s="289"/>
      <c r="Y91" s="289"/>
      <c r="Z91" s="242">
        <v>0</v>
      </c>
      <c r="AA91" s="182" t="s">
        <v>230</v>
      </c>
      <c r="AB91" s="182" t="s">
        <v>61</v>
      </c>
      <c r="AC91" s="125"/>
      <c r="AD91" s="125"/>
      <c r="AE91" s="125"/>
      <c r="AF91" s="125"/>
      <c r="AG91" s="259"/>
      <c r="AH91" s="259"/>
      <c r="AI91" s="247"/>
      <c r="AJ91" s="247"/>
      <c r="AK91" s="247"/>
      <c r="AL91" s="247"/>
      <c r="AM91" s="125"/>
      <c r="AN91" s="125"/>
      <c r="AO91" s="125"/>
      <c r="AP91" s="125"/>
      <c r="AQ91" s="125"/>
      <c r="AR91" s="228"/>
    </row>
    <row r="92" spans="1:44" s="375" customFormat="1" ht="19.5" customHeight="1" x14ac:dyDescent="0.2">
      <c r="A92" s="433" t="s">
        <v>19</v>
      </c>
      <c r="B92" s="433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>
        <v>3</v>
      </c>
      <c r="W92" s="236"/>
      <c r="X92" s="236"/>
      <c r="Y92" s="236">
        <v>7</v>
      </c>
      <c r="Z92" s="372">
        <v>10</v>
      </c>
      <c r="AA92" s="175"/>
      <c r="AB92" s="175"/>
      <c r="AC92" s="373"/>
      <c r="AD92" s="369"/>
      <c r="AE92" s="369"/>
      <c r="AF92" s="369"/>
      <c r="AG92" s="263"/>
      <c r="AH92" s="263"/>
      <c r="AI92" s="263"/>
      <c r="AJ92" s="263"/>
      <c r="AK92" s="263"/>
      <c r="AL92" s="263"/>
      <c r="AM92" s="369"/>
      <c r="AN92" s="369"/>
      <c r="AO92" s="369"/>
      <c r="AP92" s="369"/>
      <c r="AQ92" s="369"/>
      <c r="AR92" s="374"/>
    </row>
    <row r="93" spans="1:44" s="141" customFormat="1" ht="15" customHeight="1" x14ac:dyDescent="0.2">
      <c r="A93" s="407" t="s">
        <v>328</v>
      </c>
      <c r="B93" s="241" t="s">
        <v>329</v>
      </c>
      <c r="C93" s="2" t="s">
        <v>5</v>
      </c>
      <c r="D93" s="2" t="s">
        <v>313</v>
      </c>
      <c r="E93" s="2"/>
      <c r="F93" s="2"/>
      <c r="G93" s="242"/>
      <c r="H93" s="2"/>
      <c r="I93" s="2"/>
      <c r="J93" s="242"/>
      <c r="K93" s="2"/>
      <c r="L93" s="2"/>
      <c r="M93" s="242"/>
      <c r="N93" s="2"/>
      <c r="O93" s="2"/>
      <c r="P93" s="242"/>
      <c r="Q93" s="2"/>
      <c r="R93" s="2"/>
      <c r="S93" s="242"/>
      <c r="T93" s="2">
        <v>0</v>
      </c>
      <c r="U93" s="2">
        <v>2</v>
      </c>
      <c r="V93" s="242">
        <v>3</v>
      </c>
      <c r="W93" s="289"/>
      <c r="X93" s="289"/>
      <c r="Y93" s="289"/>
      <c r="Z93" s="242">
        <v>3</v>
      </c>
      <c r="AA93" s="182" t="s">
        <v>338</v>
      </c>
      <c r="AB93" s="182" t="s">
        <v>307</v>
      </c>
      <c r="AC93" s="335"/>
      <c r="AD93" s="125"/>
      <c r="AE93" s="125"/>
      <c r="AF93" s="125"/>
      <c r="AG93" s="259"/>
      <c r="AH93" s="259"/>
      <c r="AI93" s="247"/>
      <c r="AJ93" s="247"/>
      <c r="AK93" s="247"/>
      <c r="AL93" s="247"/>
      <c r="AM93" s="125"/>
      <c r="AN93" s="125"/>
      <c r="AO93" s="125"/>
      <c r="AP93" s="125"/>
      <c r="AQ93" s="125"/>
      <c r="AR93" s="228"/>
    </row>
    <row r="94" spans="1:44" s="141" customFormat="1" ht="15" customHeight="1" x14ac:dyDescent="0.2">
      <c r="A94" s="407" t="s">
        <v>331</v>
      </c>
      <c r="B94" s="241" t="s">
        <v>330</v>
      </c>
      <c r="C94" s="2" t="s">
        <v>5</v>
      </c>
      <c r="D94" s="2" t="s">
        <v>313</v>
      </c>
      <c r="E94" s="2"/>
      <c r="F94" s="2"/>
      <c r="G94" s="242"/>
      <c r="H94" s="2"/>
      <c r="I94" s="2"/>
      <c r="J94" s="242"/>
      <c r="K94" s="2"/>
      <c r="L94" s="2"/>
      <c r="M94" s="242"/>
      <c r="N94" s="2"/>
      <c r="O94" s="2"/>
      <c r="P94" s="242"/>
      <c r="Q94" s="2"/>
      <c r="R94" s="2"/>
      <c r="S94" s="242"/>
      <c r="T94" s="2"/>
      <c r="U94" s="2"/>
      <c r="V94" s="242"/>
      <c r="W94" s="289">
        <v>0</v>
      </c>
      <c r="X94" s="289">
        <v>2</v>
      </c>
      <c r="Y94" s="289">
        <v>7</v>
      </c>
      <c r="Z94" s="242">
        <v>7</v>
      </c>
      <c r="AA94" s="182" t="s">
        <v>338</v>
      </c>
      <c r="AB94" s="182" t="s">
        <v>307</v>
      </c>
      <c r="AC94" s="335"/>
      <c r="AD94" s="125"/>
      <c r="AE94" s="125"/>
      <c r="AF94" s="125"/>
      <c r="AG94" s="259"/>
      <c r="AH94" s="259"/>
      <c r="AI94" s="247"/>
      <c r="AJ94" s="247"/>
      <c r="AK94" s="247"/>
      <c r="AL94" s="247"/>
      <c r="AM94" s="125"/>
      <c r="AN94" s="125"/>
      <c r="AO94" s="125"/>
      <c r="AP94" s="125"/>
      <c r="AQ94" s="125"/>
      <c r="AR94" s="228"/>
    </row>
    <row r="95" spans="1:44" s="371" customFormat="1" ht="17.45" customHeight="1" x14ac:dyDescent="0.2">
      <c r="A95" s="431" t="s">
        <v>96</v>
      </c>
      <c r="B95" s="431"/>
      <c r="C95" s="368" t="s">
        <v>5</v>
      </c>
      <c r="D95" s="368"/>
      <c r="E95" s="368"/>
      <c r="F95" s="368"/>
      <c r="G95" s="368"/>
      <c r="H95" s="368"/>
      <c r="I95" s="368"/>
      <c r="J95" s="368"/>
      <c r="K95" s="368"/>
      <c r="L95" s="368"/>
      <c r="M95" s="368"/>
      <c r="N95" s="368"/>
      <c r="O95" s="368"/>
      <c r="P95" s="368"/>
      <c r="Q95" s="368"/>
      <c r="R95" s="368"/>
      <c r="S95" s="368"/>
      <c r="T95" s="368"/>
      <c r="U95" s="368"/>
      <c r="V95" s="368"/>
      <c r="W95" s="368"/>
      <c r="X95" s="368"/>
      <c r="Y95" s="300">
        <v>20</v>
      </c>
      <c r="Z95" s="368">
        <v>20</v>
      </c>
      <c r="AA95" s="386" t="s">
        <v>338</v>
      </c>
      <c r="AB95" s="325"/>
      <c r="AC95" s="369"/>
      <c r="AD95" s="369"/>
      <c r="AE95" s="369"/>
      <c r="AF95" s="369"/>
      <c r="AG95" s="263"/>
      <c r="AH95" s="263"/>
      <c r="AI95" s="263"/>
      <c r="AJ95" s="263">
        <v>20</v>
      </c>
      <c r="AK95" s="263"/>
      <c r="AL95" s="263"/>
      <c r="AM95" s="369"/>
      <c r="AN95" s="369"/>
      <c r="AO95" s="369"/>
      <c r="AP95" s="369"/>
      <c r="AQ95" s="369"/>
      <c r="AR95" s="370"/>
    </row>
    <row r="96" spans="1:44" s="344" customFormat="1" ht="19.149999999999999" customHeight="1" x14ac:dyDescent="0.2">
      <c r="A96" s="430" t="s">
        <v>133</v>
      </c>
      <c r="B96" s="430"/>
      <c r="C96" s="412"/>
      <c r="D96" s="412"/>
      <c r="E96" s="412"/>
      <c r="F96" s="412"/>
      <c r="G96" s="412">
        <f>G5+G43+G85</f>
        <v>30</v>
      </c>
      <c r="H96" s="412"/>
      <c r="I96" s="412"/>
      <c r="J96" s="412">
        <f>J5+J43+J85</f>
        <v>31</v>
      </c>
      <c r="K96" s="412"/>
      <c r="L96" s="412"/>
      <c r="M96" s="412">
        <f>M5+M43+M85</f>
        <v>35</v>
      </c>
      <c r="N96" s="412"/>
      <c r="O96" s="412"/>
      <c r="P96" s="412">
        <f>P5+P43+P85</f>
        <v>32</v>
      </c>
      <c r="Q96" s="412"/>
      <c r="R96" s="412"/>
      <c r="S96" s="412">
        <f>S5+S43+S85+S90</f>
        <v>30</v>
      </c>
      <c r="T96" s="412"/>
      <c r="U96" s="412"/>
      <c r="V96" s="412">
        <f>V5+V43+V85+V90+V92</f>
        <v>25</v>
      </c>
      <c r="W96" s="412"/>
      <c r="X96" s="412"/>
      <c r="Y96" s="422">
        <v>27</v>
      </c>
      <c r="Z96" s="413">
        <f>Z5+Z43+Z85+Z95+Z92</f>
        <v>210</v>
      </c>
      <c r="AA96" s="175"/>
      <c r="AB96" s="339"/>
      <c r="AC96" s="341"/>
      <c r="AD96" s="341"/>
      <c r="AE96" s="341"/>
      <c r="AF96" s="341"/>
      <c r="AG96" s="342"/>
      <c r="AH96" s="342"/>
      <c r="AI96" s="343">
        <f>SUM(AI3:AI95)</f>
        <v>53</v>
      </c>
      <c r="AJ96" s="343">
        <f>SUM(AJ3:AJ95)</f>
        <v>78</v>
      </c>
      <c r="AK96" s="343"/>
      <c r="AL96" s="343"/>
      <c r="AM96" s="341"/>
      <c r="AN96" s="341"/>
      <c r="AO96" s="341"/>
      <c r="AP96" s="341"/>
      <c r="AQ96" s="341"/>
      <c r="AR96" s="340"/>
    </row>
    <row r="97" spans="1:38" x14ac:dyDescent="0.2">
      <c r="Y97" s="139">
        <f>SUM(+V96+S96+P96+M96+J96+G96+Y96)</f>
        <v>210</v>
      </c>
      <c r="AA97" s="345"/>
      <c r="AJ97" s="346">
        <f>AJ96/(AJ96+AI96)</f>
        <v>0.59541984732824427</v>
      </c>
      <c r="AK97" s="347">
        <f>AK90+AK85+AK64+AK55+AK44+AK23+AK6</f>
        <v>43</v>
      </c>
      <c r="AL97" s="347">
        <f>AL55+AL35+AL28</f>
        <v>3</v>
      </c>
    </row>
    <row r="98" spans="1:38" x14ac:dyDescent="0.2">
      <c r="A98" s="409" t="s">
        <v>311</v>
      </c>
      <c r="B98" s="334"/>
      <c r="AA98" s="345"/>
      <c r="AJ98" s="346"/>
      <c r="AK98" s="347"/>
      <c r="AL98" s="347"/>
    </row>
    <row r="99" spans="1:38" x14ac:dyDescent="0.2">
      <c r="Y99" s="139">
        <f>SUM(G96:Y96)</f>
        <v>210</v>
      </c>
      <c r="AA99" s="345"/>
      <c r="AJ99" s="346"/>
      <c r="AK99" s="347"/>
      <c r="AL99" s="347"/>
    </row>
    <row r="100" spans="1:38" x14ac:dyDescent="0.2">
      <c r="AA100" s="345"/>
      <c r="AJ100" s="346"/>
      <c r="AK100" s="347"/>
      <c r="AL100" s="347"/>
    </row>
    <row r="101" spans="1:38" ht="18" x14ac:dyDescent="0.2">
      <c r="AK101" s="348" t="e">
        <f>AK97/AA97</f>
        <v>#DIV/0!</v>
      </c>
      <c r="AL101" s="349"/>
    </row>
  </sheetData>
  <autoFilter ref="A2:AR95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2" showButton="0"/>
    <filterColumn colId="23" showButton="0"/>
    <filterColumn colId="28" showButton="0"/>
    <filterColumn colId="30" showButton="0"/>
    <filterColumn colId="38" showButton="0"/>
    <filterColumn colId="39" showButton="0"/>
    <filterColumn colId="41" showButton="0"/>
  </autoFilter>
  <mergeCells count="53">
    <mergeCell ref="A71:B71"/>
    <mergeCell ref="A66:B66"/>
    <mergeCell ref="A65:Z65"/>
    <mergeCell ref="AR2:AR4"/>
    <mergeCell ref="AB2:AB4"/>
    <mergeCell ref="P3:P4"/>
    <mergeCell ref="Q3:R3"/>
    <mergeCell ref="V3:V4"/>
    <mergeCell ref="W3:X3"/>
    <mergeCell ref="S3:S4"/>
    <mergeCell ref="AA2:AA4"/>
    <mergeCell ref="AM2:AO4"/>
    <mergeCell ref="AP2:AQ4"/>
    <mergeCell ref="Z2:Z4"/>
    <mergeCell ref="K2:P2"/>
    <mergeCell ref="Q2:V2"/>
    <mergeCell ref="A6:B6"/>
    <mergeCell ref="B2:B4"/>
    <mergeCell ref="G3:G4"/>
    <mergeCell ref="H3:I3"/>
    <mergeCell ref="C2:C4"/>
    <mergeCell ref="E2:J2"/>
    <mergeCell ref="AE32:AF32"/>
    <mergeCell ref="AC28:AD28"/>
    <mergeCell ref="M3:M4"/>
    <mergeCell ref="N3:O3"/>
    <mergeCell ref="D2:D4"/>
    <mergeCell ref="E3:F3"/>
    <mergeCell ref="AE12:AF12"/>
    <mergeCell ref="AE21:AF21"/>
    <mergeCell ref="AC2:AD4"/>
    <mergeCell ref="AE2:AF4"/>
    <mergeCell ref="W2:Y2"/>
    <mergeCell ref="Y3:Y4"/>
    <mergeCell ref="T3:U3"/>
    <mergeCell ref="J3:J4"/>
    <mergeCell ref="K3:L3"/>
    <mergeCell ref="A1:AB1"/>
    <mergeCell ref="A96:B96"/>
    <mergeCell ref="A95:B95"/>
    <mergeCell ref="A43:B43"/>
    <mergeCell ref="A90:B90"/>
    <mergeCell ref="A86:B86"/>
    <mergeCell ref="A85:B85"/>
    <mergeCell ref="A64:B64"/>
    <mergeCell ref="A55:B55"/>
    <mergeCell ref="A45:B45"/>
    <mergeCell ref="A44:B44"/>
    <mergeCell ref="A76:B76"/>
    <mergeCell ref="A92:B92"/>
    <mergeCell ref="A5:B5"/>
    <mergeCell ref="A23:B23"/>
    <mergeCell ref="A2:A4"/>
  </mergeCells>
  <phoneticPr fontId="10" type="noConversion"/>
  <hyperlinks>
    <hyperlink ref="B7" r:id="rId1"/>
    <hyperlink ref="B8" r:id="rId2"/>
    <hyperlink ref="B9" r:id="rId3"/>
    <hyperlink ref="B10" r:id="rId4"/>
    <hyperlink ref="B11" r:id="rId5"/>
    <hyperlink ref="B13" r:id="rId6"/>
    <hyperlink ref="B14" r:id="rId7"/>
    <hyperlink ref="B15" r:id="rId8"/>
    <hyperlink ref="B16" r:id="rId9"/>
    <hyperlink ref="B17" r:id="rId10"/>
    <hyperlink ref="B19" r:id="rId11"/>
    <hyperlink ref="B18" r:id="rId12"/>
    <hyperlink ref="B20" r:id="rId13"/>
    <hyperlink ref="B21" r:id="rId14"/>
    <hyperlink ref="B25" r:id="rId15"/>
    <hyperlink ref="B26" r:id="rId16"/>
    <hyperlink ref="B27" r:id="rId17" display="Turizmus gazdasági alapjai"/>
    <hyperlink ref="B32" r:id="rId18"/>
    <hyperlink ref="B37" r:id="rId19" display="Döntési technikák"/>
    <hyperlink ref="B38" r:id="rId20"/>
    <hyperlink ref="B46" r:id="rId21"/>
    <hyperlink ref="B50" r:id="rId22"/>
    <hyperlink ref="B56" r:id="rId23"/>
    <hyperlink ref="B59" r:id="rId24"/>
    <hyperlink ref="B57" r:id="rId25"/>
    <hyperlink ref="B61" r:id="rId26"/>
    <hyperlink ref="B62" r:id="rId27"/>
    <hyperlink ref="B63" r:id="rId28"/>
    <hyperlink ref="B41" r:id="rId29" display="Stratégiai és üzleti tervezés"/>
    <hyperlink ref="B79" r:id="rId30"/>
    <hyperlink ref="AD15" r:id="rId31"/>
    <hyperlink ref="AD26" r:id="rId32"/>
    <hyperlink ref="AD29" r:id="rId33"/>
    <hyperlink ref="B22" r:id="rId34" display="Gazdasági jog I."/>
    <hyperlink ref="B29" r:id="rId35"/>
    <hyperlink ref="B34" r:id="rId36"/>
    <hyperlink ref="B60" r:id="rId37"/>
    <hyperlink ref="B67" r:id="rId38" display="Kulturális és ökoturizmus"/>
    <hyperlink ref="B35" r:id="rId39" display="Turizmustervezés és régiófejlesztés"/>
    <hyperlink ref="B58" r:id="rId40"/>
    <hyperlink ref="B78" r:id="rId41" display="Sport-és rendezvénymenedzsment"/>
    <hyperlink ref="B36" r:id="rId42"/>
    <hyperlink ref="AD11" r:id="rId43"/>
    <hyperlink ref="B53" r:id="rId44"/>
    <hyperlink ref="AB53" r:id="rId45" display="http://portal.uni-corvinus.hu/index.php?id=22718&amp;szvKod=GGSCM"/>
    <hyperlink ref="B39" r:id="rId46" display="Egyedi projektek vezetése 5"/>
    <hyperlink ref="AD38" r:id="rId47"/>
    <hyperlink ref="AD41" r:id="rId48" display="Stratégiai és üzleti tervezés"/>
    <hyperlink ref="AD42" r:id="rId49" display="Utazásszervezés"/>
    <hyperlink ref="B42" r:id="rId50" display="Utazásszervezés"/>
    <hyperlink ref="B54" r:id="rId51"/>
    <hyperlink ref="B52" r:id="rId52"/>
    <hyperlink ref="B83" r:id="rId53"/>
    <hyperlink ref="AD78" r:id="rId54"/>
    <hyperlink ref="AD34" r:id="rId55"/>
    <hyperlink ref="B81" r:id="rId56"/>
    <hyperlink ref="B33" r:id="rId57" display="Szálloda- és vendéglátás mendzsm"/>
    <hyperlink ref="B28" r:id="rId58" display="Szervezeti magatartás "/>
    <hyperlink ref="B68" r:id="rId59"/>
  </hyperlinks>
  <pageMargins left="0.19685039370078741" right="0.19685039370078741" top="0.19685039370078741" bottom="0.19685039370078741" header="0.19685039370078741" footer="0.19685039370078741"/>
  <pageSetup paperSize="9" scale="62" orientation="landscape" horizontalDpi="4294967294" r:id="rId60"/>
  <headerFooter alignWithMargins="0"/>
  <rowBreaks count="1" manualBreakCount="1">
    <brk id="42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zoomScaleNormal="100" zoomScaleSheetLayoutView="100" workbookViewId="0">
      <selection activeCell="A18" sqref="A18"/>
    </sheetView>
  </sheetViews>
  <sheetFormatPr defaultColWidth="9.140625" defaultRowHeight="12.75" x14ac:dyDescent="0.2"/>
  <cols>
    <col min="1" max="1" width="226.42578125" style="137" bestFit="1" customWidth="1"/>
    <col min="2" max="16384" width="9.140625" style="137"/>
  </cols>
  <sheetData>
    <row r="1" spans="1:256" s="145" customFormat="1" x14ac:dyDescent="0.2">
      <c r="A1" s="144" t="s">
        <v>134</v>
      </c>
    </row>
    <row r="2" spans="1:256" s="145" customFormat="1" x14ac:dyDescent="0.2">
      <c r="A2" s="144" t="s">
        <v>135</v>
      </c>
    </row>
    <row r="3" spans="1:256" s="146" customFormat="1" x14ac:dyDescent="0.2">
      <c r="A3" s="118" t="s">
        <v>136</v>
      </c>
    </row>
    <row r="4" spans="1:256" s="146" customFormat="1" x14ac:dyDescent="0.2">
      <c r="A4" s="119" t="s">
        <v>137</v>
      </c>
    </row>
    <row r="5" spans="1:256" s="146" customFormat="1" x14ac:dyDescent="0.2">
      <c r="A5" s="119" t="s">
        <v>138</v>
      </c>
    </row>
    <row r="6" spans="1:256" s="146" customFormat="1" ht="4.5" customHeight="1" x14ac:dyDescent="0.2">
      <c r="A6" s="119"/>
    </row>
    <row r="7" spans="1:256" s="146" customFormat="1" ht="12.75" customHeight="1" x14ac:dyDescent="0.2">
      <c r="A7" s="120" t="s">
        <v>165</v>
      </c>
    </row>
    <row r="8" spans="1:256" s="146" customFormat="1" x14ac:dyDescent="0.2">
      <c r="A8" s="115" t="s">
        <v>139</v>
      </c>
    </row>
    <row r="9" spans="1:256" s="146" customFormat="1" x14ac:dyDescent="0.2">
      <c r="A9" s="115" t="s">
        <v>140</v>
      </c>
    </row>
    <row r="10" spans="1:256" s="146" customFormat="1" x14ac:dyDescent="0.2">
      <c r="A10" s="115" t="s">
        <v>141</v>
      </c>
    </row>
    <row r="11" spans="1:256" s="147" customFormat="1" x14ac:dyDescent="0.2">
      <c r="A11" s="131" t="s">
        <v>207</v>
      </c>
    </row>
    <row r="12" spans="1:256" s="146" customFormat="1" x14ac:dyDescent="0.2">
      <c r="A12" s="115" t="s">
        <v>142</v>
      </c>
    </row>
    <row r="13" spans="1:256" s="146" customFormat="1" x14ac:dyDescent="0.2">
      <c r="A13" s="154" t="s">
        <v>262</v>
      </c>
      <c r="B13" s="154" t="s">
        <v>262</v>
      </c>
      <c r="C13" s="154" t="s">
        <v>262</v>
      </c>
      <c r="D13" s="154" t="s">
        <v>262</v>
      </c>
      <c r="E13" s="154" t="s">
        <v>262</v>
      </c>
      <c r="F13" s="154" t="s">
        <v>262</v>
      </c>
      <c r="G13" s="154" t="s">
        <v>262</v>
      </c>
      <c r="H13" s="154" t="s">
        <v>262</v>
      </c>
      <c r="I13" s="154" t="s">
        <v>262</v>
      </c>
      <c r="J13" s="154" t="s">
        <v>262</v>
      </c>
      <c r="K13" s="154" t="s">
        <v>262</v>
      </c>
      <c r="L13" s="154" t="s">
        <v>262</v>
      </c>
      <c r="M13" s="154" t="s">
        <v>262</v>
      </c>
      <c r="N13" s="154" t="s">
        <v>262</v>
      </c>
      <c r="O13" s="154" t="s">
        <v>262</v>
      </c>
      <c r="P13" s="154" t="s">
        <v>262</v>
      </c>
      <c r="Q13" s="154" t="s">
        <v>262</v>
      </c>
      <c r="R13" s="154" t="s">
        <v>262</v>
      </c>
      <c r="S13" s="154" t="s">
        <v>262</v>
      </c>
      <c r="T13" s="154" t="s">
        <v>262</v>
      </c>
      <c r="U13" s="154" t="s">
        <v>262</v>
      </c>
      <c r="V13" s="154" t="s">
        <v>262</v>
      </c>
      <c r="W13" s="154" t="s">
        <v>262</v>
      </c>
      <c r="X13" s="154" t="s">
        <v>262</v>
      </c>
      <c r="Y13" s="154" t="s">
        <v>262</v>
      </c>
      <c r="Z13" s="154" t="s">
        <v>262</v>
      </c>
      <c r="AA13" s="154" t="s">
        <v>262</v>
      </c>
      <c r="AB13" s="154" t="s">
        <v>262</v>
      </c>
      <c r="AC13" s="154" t="s">
        <v>262</v>
      </c>
      <c r="AD13" s="154" t="s">
        <v>262</v>
      </c>
      <c r="AE13" s="154" t="s">
        <v>262</v>
      </c>
      <c r="AF13" s="154" t="s">
        <v>262</v>
      </c>
      <c r="AG13" s="154" t="s">
        <v>262</v>
      </c>
      <c r="AH13" s="154" t="s">
        <v>262</v>
      </c>
      <c r="AI13" s="154" t="s">
        <v>262</v>
      </c>
      <c r="AJ13" s="154" t="s">
        <v>262</v>
      </c>
      <c r="AK13" s="154" t="s">
        <v>262</v>
      </c>
      <c r="AL13" s="154" t="s">
        <v>262</v>
      </c>
      <c r="AM13" s="154" t="s">
        <v>262</v>
      </c>
      <c r="AN13" s="154" t="s">
        <v>262</v>
      </c>
      <c r="AO13" s="154" t="s">
        <v>262</v>
      </c>
      <c r="AP13" s="154" t="s">
        <v>262</v>
      </c>
      <c r="AQ13" s="154" t="s">
        <v>262</v>
      </c>
      <c r="AR13" s="154" t="s">
        <v>262</v>
      </c>
      <c r="AS13" s="154" t="s">
        <v>262</v>
      </c>
      <c r="AT13" s="154" t="s">
        <v>262</v>
      </c>
      <c r="AU13" s="154" t="s">
        <v>262</v>
      </c>
      <c r="AV13" s="154" t="s">
        <v>262</v>
      </c>
      <c r="AW13" s="154" t="s">
        <v>262</v>
      </c>
      <c r="AX13" s="154" t="s">
        <v>262</v>
      </c>
      <c r="AY13" s="154" t="s">
        <v>262</v>
      </c>
      <c r="AZ13" s="154" t="s">
        <v>262</v>
      </c>
      <c r="BA13" s="154" t="s">
        <v>262</v>
      </c>
      <c r="BB13" s="154" t="s">
        <v>262</v>
      </c>
      <c r="BC13" s="154" t="s">
        <v>262</v>
      </c>
      <c r="BD13" s="154" t="s">
        <v>262</v>
      </c>
      <c r="BE13" s="154" t="s">
        <v>262</v>
      </c>
      <c r="BF13" s="154" t="s">
        <v>262</v>
      </c>
      <c r="BG13" s="154" t="s">
        <v>262</v>
      </c>
      <c r="BH13" s="154" t="s">
        <v>262</v>
      </c>
      <c r="BI13" s="154" t="s">
        <v>262</v>
      </c>
      <c r="BJ13" s="154" t="s">
        <v>262</v>
      </c>
      <c r="BK13" s="154" t="s">
        <v>262</v>
      </c>
      <c r="BL13" s="154" t="s">
        <v>262</v>
      </c>
      <c r="BM13" s="154" t="s">
        <v>262</v>
      </c>
      <c r="BN13" s="154" t="s">
        <v>262</v>
      </c>
      <c r="BO13" s="154" t="s">
        <v>262</v>
      </c>
      <c r="BP13" s="154" t="s">
        <v>262</v>
      </c>
      <c r="BQ13" s="154" t="s">
        <v>262</v>
      </c>
      <c r="BR13" s="154" t="s">
        <v>262</v>
      </c>
      <c r="BS13" s="154" t="s">
        <v>262</v>
      </c>
      <c r="BT13" s="154" t="s">
        <v>262</v>
      </c>
      <c r="BU13" s="154" t="s">
        <v>262</v>
      </c>
      <c r="BV13" s="154" t="s">
        <v>262</v>
      </c>
      <c r="BW13" s="154" t="s">
        <v>262</v>
      </c>
      <c r="BX13" s="154" t="s">
        <v>262</v>
      </c>
      <c r="BY13" s="154" t="s">
        <v>262</v>
      </c>
      <c r="BZ13" s="154" t="s">
        <v>262</v>
      </c>
      <c r="CA13" s="154" t="s">
        <v>262</v>
      </c>
      <c r="CB13" s="154" t="s">
        <v>262</v>
      </c>
      <c r="CC13" s="154" t="s">
        <v>262</v>
      </c>
      <c r="CD13" s="154" t="s">
        <v>262</v>
      </c>
      <c r="CE13" s="154" t="s">
        <v>262</v>
      </c>
      <c r="CF13" s="154" t="s">
        <v>262</v>
      </c>
      <c r="CG13" s="154" t="s">
        <v>262</v>
      </c>
      <c r="CH13" s="154" t="s">
        <v>262</v>
      </c>
      <c r="CI13" s="154" t="s">
        <v>262</v>
      </c>
      <c r="CJ13" s="154" t="s">
        <v>262</v>
      </c>
      <c r="CK13" s="154" t="s">
        <v>262</v>
      </c>
      <c r="CL13" s="154" t="s">
        <v>262</v>
      </c>
      <c r="CM13" s="154" t="s">
        <v>262</v>
      </c>
      <c r="CN13" s="154" t="s">
        <v>262</v>
      </c>
      <c r="CO13" s="154" t="s">
        <v>262</v>
      </c>
      <c r="CP13" s="154" t="s">
        <v>262</v>
      </c>
      <c r="CQ13" s="154" t="s">
        <v>262</v>
      </c>
      <c r="CR13" s="154" t="s">
        <v>262</v>
      </c>
      <c r="CS13" s="154" t="s">
        <v>262</v>
      </c>
      <c r="CT13" s="154" t="s">
        <v>262</v>
      </c>
      <c r="CU13" s="154" t="s">
        <v>262</v>
      </c>
      <c r="CV13" s="154" t="s">
        <v>262</v>
      </c>
      <c r="CW13" s="154" t="s">
        <v>262</v>
      </c>
      <c r="CX13" s="154" t="s">
        <v>262</v>
      </c>
      <c r="CY13" s="154" t="s">
        <v>262</v>
      </c>
      <c r="CZ13" s="154" t="s">
        <v>262</v>
      </c>
      <c r="DA13" s="154" t="s">
        <v>262</v>
      </c>
      <c r="DB13" s="154" t="s">
        <v>262</v>
      </c>
      <c r="DC13" s="154" t="s">
        <v>262</v>
      </c>
      <c r="DD13" s="154" t="s">
        <v>262</v>
      </c>
      <c r="DE13" s="154" t="s">
        <v>262</v>
      </c>
      <c r="DF13" s="154" t="s">
        <v>262</v>
      </c>
      <c r="DG13" s="154" t="s">
        <v>262</v>
      </c>
      <c r="DH13" s="154" t="s">
        <v>262</v>
      </c>
      <c r="DI13" s="154" t="s">
        <v>262</v>
      </c>
      <c r="DJ13" s="154" t="s">
        <v>262</v>
      </c>
      <c r="DK13" s="154" t="s">
        <v>262</v>
      </c>
      <c r="DL13" s="154" t="s">
        <v>262</v>
      </c>
      <c r="DM13" s="154" t="s">
        <v>262</v>
      </c>
      <c r="DN13" s="154" t="s">
        <v>262</v>
      </c>
      <c r="DO13" s="154" t="s">
        <v>262</v>
      </c>
      <c r="DP13" s="154" t="s">
        <v>262</v>
      </c>
      <c r="DQ13" s="154" t="s">
        <v>262</v>
      </c>
      <c r="DR13" s="154" t="s">
        <v>262</v>
      </c>
      <c r="DS13" s="154" t="s">
        <v>262</v>
      </c>
      <c r="DT13" s="154" t="s">
        <v>262</v>
      </c>
      <c r="DU13" s="154" t="s">
        <v>262</v>
      </c>
      <c r="DV13" s="154" t="s">
        <v>262</v>
      </c>
      <c r="DW13" s="154" t="s">
        <v>262</v>
      </c>
      <c r="DX13" s="154" t="s">
        <v>262</v>
      </c>
      <c r="DY13" s="154" t="s">
        <v>262</v>
      </c>
      <c r="DZ13" s="154" t="s">
        <v>262</v>
      </c>
      <c r="EA13" s="154" t="s">
        <v>262</v>
      </c>
      <c r="EB13" s="154" t="s">
        <v>262</v>
      </c>
      <c r="EC13" s="154" t="s">
        <v>262</v>
      </c>
      <c r="ED13" s="154" t="s">
        <v>262</v>
      </c>
      <c r="EE13" s="154" t="s">
        <v>262</v>
      </c>
      <c r="EF13" s="154" t="s">
        <v>262</v>
      </c>
      <c r="EG13" s="154" t="s">
        <v>262</v>
      </c>
      <c r="EH13" s="154" t="s">
        <v>262</v>
      </c>
      <c r="EI13" s="154" t="s">
        <v>262</v>
      </c>
      <c r="EJ13" s="154" t="s">
        <v>262</v>
      </c>
      <c r="EK13" s="154" t="s">
        <v>262</v>
      </c>
      <c r="EL13" s="154" t="s">
        <v>262</v>
      </c>
      <c r="EM13" s="154" t="s">
        <v>262</v>
      </c>
      <c r="EN13" s="154" t="s">
        <v>262</v>
      </c>
      <c r="EO13" s="154" t="s">
        <v>262</v>
      </c>
      <c r="EP13" s="154" t="s">
        <v>262</v>
      </c>
      <c r="EQ13" s="154" t="s">
        <v>262</v>
      </c>
      <c r="ER13" s="154" t="s">
        <v>262</v>
      </c>
      <c r="ES13" s="154" t="s">
        <v>262</v>
      </c>
      <c r="ET13" s="154" t="s">
        <v>262</v>
      </c>
      <c r="EU13" s="154" t="s">
        <v>262</v>
      </c>
      <c r="EV13" s="154" t="s">
        <v>262</v>
      </c>
      <c r="EW13" s="154" t="s">
        <v>262</v>
      </c>
      <c r="EX13" s="154" t="s">
        <v>262</v>
      </c>
      <c r="EY13" s="154" t="s">
        <v>262</v>
      </c>
      <c r="EZ13" s="154" t="s">
        <v>262</v>
      </c>
      <c r="FA13" s="154" t="s">
        <v>262</v>
      </c>
      <c r="FB13" s="154" t="s">
        <v>262</v>
      </c>
      <c r="FC13" s="154" t="s">
        <v>262</v>
      </c>
      <c r="FD13" s="154" t="s">
        <v>262</v>
      </c>
      <c r="FE13" s="154" t="s">
        <v>262</v>
      </c>
      <c r="FF13" s="154" t="s">
        <v>262</v>
      </c>
      <c r="FG13" s="154" t="s">
        <v>262</v>
      </c>
      <c r="FH13" s="154" t="s">
        <v>262</v>
      </c>
      <c r="FI13" s="154" t="s">
        <v>262</v>
      </c>
      <c r="FJ13" s="154" t="s">
        <v>262</v>
      </c>
      <c r="FK13" s="154" t="s">
        <v>262</v>
      </c>
      <c r="FL13" s="154" t="s">
        <v>262</v>
      </c>
      <c r="FM13" s="154" t="s">
        <v>262</v>
      </c>
      <c r="FN13" s="154" t="s">
        <v>262</v>
      </c>
      <c r="FO13" s="154" t="s">
        <v>262</v>
      </c>
      <c r="FP13" s="154" t="s">
        <v>262</v>
      </c>
      <c r="FQ13" s="154" t="s">
        <v>262</v>
      </c>
      <c r="FR13" s="154" t="s">
        <v>262</v>
      </c>
      <c r="FS13" s="154" t="s">
        <v>262</v>
      </c>
      <c r="FT13" s="154" t="s">
        <v>262</v>
      </c>
      <c r="FU13" s="154" t="s">
        <v>262</v>
      </c>
      <c r="FV13" s="154" t="s">
        <v>262</v>
      </c>
      <c r="FW13" s="154" t="s">
        <v>262</v>
      </c>
      <c r="FX13" s="154" t="s">
        <v>262</v>
      </c>
      <c r="FY13" s="154" t="s">
        <v>262</v>
      </c>
      <c r="FZ13" s="154" t="s">
        <v>262</v>
      </c>
      <c r="GA13" s="154" t="s">
        <v>262</v>
      </c>
      <c r="GB13" s="154" t="s">
        <v>262</v>
      </c>
      <c r="GC13" s="154" t="s">
        <v>262</v>
      </c>
      <c r="GD13" s="154" t="s">
        <v>262</v>
      </c>
      <c r="GE13" s="154" t="s">
        <v>262</v>
      </c>
      <c r="GF13" s="154" t="s">
        <v>262</v>
      </c>
      <c r="GG13" s="154" t="s">
        <v>262</v>
      </c>
      <c r="GH13" s="154" t="s">
        <v>262</v>
      </c>
      <c r="GI13" s="154" t="s">
        <v>262</v>
      </c>
      <c r="GJ13" s="154" t="s">
        <v>262</v>
      </c>
      <c r="GK13" s="154" t="s">
        <v>262</v>
      </c>
      <c r="GL13" s="154" t="s">
        <v>262</v>
      </c>
      <c r="GM13" s="154" t="s">
        <v>262</v>
      </c>
      <c r="GN13" s="154" t="s">
        <v>262</v>
      </c>
      <c r="GO13" s="154" t="s">
        <v>262</v>
      </c>
      <c r="GP13" s="154" t="s">
        <v>262</v>
      </c>
      <c r="GQ13" s="154" t="s">
        <v>262</v>
      </c>
      <c r="GR13" s="154" t="s">
        <v>262</v>
      </c>
      <c r="GS13" s="154" t="s">
        <v>262</v>
      </c>
      <c r="GT13" s="154" t="s">
        <v>262</v>
      </c>
      <c r="GU13" s="154" t="s">
        <v>262</v>
      </c>
      <c r="GV13" s="154" t="s">
        <v>262</v>
      </c>
      <c r="GW13" s="154" t="s">
        <v>262</v>
      </c>
      <c r="GX13" s="154" t="s">
        <v>262</v>
      </c>
      <c r="GY13" s="154" t="s">
        <v>262</v>
      </c>
      <c r="GZ13" s="154" t="s">
        <v>262</v>
      </c>
      <c r="HA13" s="154" t="s">
        <v>262</v>
      </c>
      <c r="HB13" s="154" t="s">
        <v>262</v>
      </c>
      <c r="HC13" s="154" t="s">
        <v>262</v>
      </c>
      <c r="HD13" s="154" t="s">
        <v>262</v>
      </c>
      <c r="HE13" s="154" t="s">
        <v>262</v>
      </c>
      <c r="HF13" s="154" t="s">
        <v>262</v>
      </c>
      <c r="HG13" s="154" t="s">
        <v>262</v>
      </c>
      <c r="HH13" s="154" t="s">
        <v>262</v>
      </c>
      <c r="HI13" s="154" t="s">
        <v>262</v>
      </c>
      <c r="HJ13" s="154" t="s">
        <v>262</v>
      </c>
      <c r="HK13" s="154" t="s">
        <v>262</v>
      </c>
      <c r="HL13" s="154" t="s">
        <v>262</v>
      </c>
      <c r="HM13" s="154" t="s">
        <v>262</v>
      </c>
      <c r="HN13" s="154" t="s">
        <v>262</v>
      </c>
      <c r="HO13" s="154" t="s">
        <v>262</v>
      </c>
      <c r="HP13" s="154" t="s">
        <v>262</v>
      </c>
      <c r="HQ13" s="154" t="s">
        <v>262</v>
      </c>
      <c r="HR13" s="154" t="s">
        <v>262</v>
      </c>
      <c r="HS13" s="154" t="s">
        <v>262</v>
      </c>
      <c r="HT13" s="154" t="s">
        <v>262</v>
      </c>
      <c r="HU13" s="154" t="s">
        <v>262</v>
      </c>
      <c r="HV13" s="154" t="s">
        <v>262</v>
      </c>
      <c r="HW13" s="154" t="s">
        <v>262</v>
      </c>
      <c r="HX13" s="154" t="s">
        <v>262</v>
      </c>
      <c r="HY13" s="154" t="s">
        <v>262</v>
      </c>
      <c r="HZ13" s="154" t="s">
        <v>262</v>
      </c>
      <c r="IA13" s="154" t="s">
        <v>262</v>
      </c>
      <c r="IB13" s="154" t="s">
        <v>262</v>
      </c>
      <c r="IC13" s="154" t="s">
        <v>262</v>
      </c>
      <c r="ID13" s="154" t="s">
        <v>262</v>
      </c>
      <c r="IE13" s="154" t="s">
        <v>262</v>
      </c>
      <c r="IF13" s="154" t="s">
        <v>262</v>
      </c>
      <c r="IG13" s="154" t="s">
        <v>262</v>
      </c>
      <c r="IH13" s="154" t="s">
        <v>262</v>
      </c>
      <c r="II13" s="154" t="s">
        <v>262</v>
      </c>
      <c r="IJ13" s="154" t="s">
        <v>262</v>
      </c>
      <c r="IK13" s="154" t="s">
        <v>262</v>
      </c>
      <c r="IL13" s="154" t="s">
        <v>262</v>
      </c>
      <c r="IM13" s="154" t="s">
        <v>262</v>
      </c>
      <c r="IN13" s="154" t="s">
        <v>262</v>
      </c>
      <c r="IO13" s="154" t="s">
        <v>262</v>
      </c>
      <c r="IP13" s="154" t="s">
        <v>262</v>
      </c>
      <c r="IQ13" s="154" t="s">
        <v>262</v>
      </c>
      <c r="IR13" s="154" t="s">
        <v>262</v>
      </c>
      <c r="IS13" s="154" t="s">
        <v>262</v>
      </c>
      <c r="IT13" s="154" t="s">
        <v>262</v>
      </c>
      <c r="IU13" s="154" t="s">
        <v>262</v>
      </c>
      <c r="IV13" s="154" t="s">
        <v>262</v>
      </c>
    </row>
    <row r="14" spans="1:256" s="146" customFormat="1" ht="14.45" customHeight="1" x14ac:dyDescent="0.2">
      <c r="A14" s="384" t="s">
        <v>343</v>
      </c>
    </row>
    <row r="15" spans="1:256" s="146" customFormat="1" ht="12.75" customHeight="1" x14ac:dyDescent="0.2">
      <c r="A15" s="120" t="s">
        <v>164</v>
      </c>
    </row>
    <row r="16" spans="1:256" s="146" customFormat="1" ht="12.75" customHeight="1" x14ac:dyDescent="0.2">
      <c r="A16" s="119"/>
    </row>
    <row r="17" spans="1:1" s="146" customFormat="1" ht="14.25" x14ac:dyDescent="0.2">
      <c r="A17" s="120" t="s">
        <v>166</v>
      </c>
    </row>
    <row r="18" spans="1:1" s="146" customFormat="1" ht="12.75" customHeight="1" x14ac:dyDescent="0.2">
      <c r="A18" s="119"/>
    </row>
    <row r="19" spans="1:1" s="146" customFormat="1" ht="12.75" customHeight="1" x14ac:dyDescent="0.2">
      <c r="A19" s="120" t="s">
        <v>163</v>
      </c>
    </row>
    <row r="20" spans="1:1" s="146" customFormat="1" ht="12.75" customHeight="1" x14ac:dyDescent="0.2">
      <c r="A20" s="119"/>
    </row>
    <row r="21" spans="1:1" s="147" customFormat="1" ht="18.75" customHeight="1" x14ac:dyDescent="0.2">
      <c r="A21" s="132" t="s">
        <v>208</v>
      </c>
    </row>
    <row r="22" spans="1:1" s="146" customFormat="1" ht="12.75" customHeight="1" x14ac:dyDescent="0.2">
      <c r="A22" s="116"/>
    </row>
    <row r="23" spans="1:1" s="146" customFormat="1" ht="12.75" customHeight="1" x14ac:dyDescent="0.2">
      <c r="A23" s="119" t="s">
        <v>143</v>
      </c>
    </row>
    <row r="24" spans="1:1" s="146" customFormat="1" x14ac:dyDescent="0.2">
      <c r="A24" s="115" t="s">
        <v>144</v>
      </c>
    </row>
    <row r="25" spans="1:1" s="146" customFormat="1" x14ac:dyDescent="0.2">
      <c r="A25" s="115"/>
    </row>
    <row r="26" spans="1:1" s="148" customFormat="1" ht="14.25" customHeight="1" x14ac:dyDescent="0.2">
      <c r="A26" s="144" t="s">
        <v>145</v>
      </c>
    </row>
    <row r="27" spans="1:1" s="146" customFormat="1" x14ac:dyDescent="0.2">
      <c r="A27" s="115" t="s">
        <v>146</v>
      </c>
    </row>
    <row r="28" spans="1:1" s="149" customFormat="1" ht="25.5" x14ac:dyDescent="0.2">
      <c r="A28" s="117" t="s">
        <v>167</v>
      </c>
    </row>
    <row r="29" spans="1:1" s="146" customFormat="1" x14ac:dyDescent="0.2">
      <c r="A29" s="115" t="s">
        <v>147</v>
      </c>
    </row>
    <row r="30" spans="1:1" s="146" customFormat="1" x14ac:dyDescent="0.2">
      <c r="A30" s="115" t="s">
        <v>148</v>
      </c>
    </row>
    <row r="31" spans="1:1" s="146" customFormat="1" x14ac:dyDescent="0.2">
      <c r="A31" s="115" t="s">
        <v>149</v>
      </c>
    </row>
    <row r="32" spans="1:1" s="148" customFormat="1" ht="14.25" customHeight="1" x14ac:dyDescent="0.2">
      <c r="A32" s="144" t="s">
        <v>150</v>
      </c>
    </row>
    <row r="33" spans="1:1" s="146" customFormat="1" x14ac:dyDescent="0.2">
      <c r="A33" s="115" t="s">
        <v>151</v>
      </c>
    </row>
    <row r="34" spans="1:1" s="148" customFormat="1" ht="14.25" customHeight="1" x14ac:dyDescent="0.2">
      <c r="A34" s="144" t="s">
        <v>152</v>
      </c>
    </row>
  </sheetData>
  <phoneticPr fontId="10" type="noConversion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AH79"/>
  <sheetViews>
    <sheetView zoomScale="70" workbookViewId="0">
      <selection activeCell="F33" sqref="F33"/>
    </sheetView>
  </sheetViews>
  <sheetFormatPr defaultColWidth="9.140625" defaultRowHeight="12.75" x14ac:dyDescent="0.2"/>
  <cols>
    <col min="1" max="1" width="22.85546875" style="16" customWidth="1"/>
    <col min="2" max="2" width="22.42578125" style="45" customWidth="1"/>
    <col min="3" max="3" width="9.85546875" style="46" bestFit="1" customWidth="1"/>
    <col min="4" max="4" width="13.7109375" style="45" customWidth="1"/>
    <col min="5" max="5" width="7.42578125" style="23" customWidth="1"/>
    <col min="6" max="6" width="47.28515625" style="17" customWidth="1"/>
    <col min="7" max="7" width="8.28515625" style="17" bestFit="1" customWidth="1"/>
    <col min="8" max="8" width="11.42578125" style="13" bestFit="1" customWidth="1"/>
    <col min="9" max="9" width="4.7109375" style="13" customWidth="1"/>
    <col min="10" max="11" width="3.140625" style="16" customWidth="1"/>
    <col min="12" max="12" width="7.42578125" style="18" customWidth="1"/>
    <col min="13" max="14" width="3.140625" style="16" customWidth="1"/>
    <col min="15" max="15" width="6.7109375" style="14" customWidth="1"/>
    <col min="16" max="16" width="2.85546875" style="13" bestFit="1" customWidth="1"/>
    <col min="17" max="17" width="3.140625" style="13" customWidth="1"/>
    <col min="18" max="18" width="7.42578125" style="14" customWidth="1"/>
    <col min="19" max="20" width="3.140625" style="13" customWidth="1"/>
    <col min="21" max="21" width="6.7109375" style="14" customWidth="1"/>
    <col min="22" max="23" width="3.42578125" style="13" customWidth="1"/>
    <col min="24" max="24" width="5.7109375" style="14" customWidth="1"/>
    <col min="25" max="26" width="3.42578125" style="13" customWidth="1"/>
    <col min="27" max="27" width="6.7109375" style="14" customWidth="1"/>
    <col min="28" max="28" width="4.85546875" style="14" customWidth="1"/>
    <col min="29" max="29" width="8.7109375" style="29" customWidth="1"/>
    <col min="30" max="30" width="10.7109375" style="13" hidden="1" customWidth="1"/>
    <col min="31" max="31" width="21.85546875" style="15" hidden="1" customWidth="1"/>
    <col min="32" max="32" width="39.7109375" style="17" hidden="1" customWidth="1"/>
    <col min="33" max="33" width="11.7109375" style="16" customWidth="1"/>
    <col min="34" max="34" width="34.85546875" style="17" customWidth="1"/>
    <col min="35" max="16384" width="9.140625" style="16"/>
  </cols>
  <sheetData>
    <row r="1" spans="1:34" ht="13.5" thickBot="1" x14ac:dyDescent="0.25">
      <c r="A1" s="60"/>
      <c r="B1" s="61"/>
      <c r="C1" s="62"/>
      <c r="D1" s="70"/>
      <c r="E1" s="71"/>
      <c r="F1" s="532" t="s">
        <v>90</v>
      </c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4"/>
      <c r="AD1" s="57"/>
      <c r="AE1" s="58"/>
      <c r="AF1" s="59"/>
    </row>
    <row r="2" spans="1:34" s="19" customFormat="1" ht="12.75" customHeight="1" thickBot="1" x14ac:dyDescent="0.25">
      <c r="A2" s="508" t="s">
        <v>98</v>
      </c>
      <c r="B2" s="497" t="s">
        <v>97</v>
      </c>
      <c r="C2" s="498"/>
      <c r="D2" s="499"/>
      <c r="E2" s="72"/>
      <c r="F2" s="514" t="s">
        <v>108</v>
      </c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6"/>
      <c r="AH2" s="20"/>
    </row>
    <row r="3" spans="1:34" s="19" customFormat="1" ht="11.25" customHeight="1" x14ac:dyDescent="0.2">
      <c r="A3" s="509"/>
      <c r="B3" s="500"/>
      <c r="C3" s="501"/>
      <c r="D3" s="502"/>
      <c r="E3" s="72"/>
      <c r="F3" s="523" t="s">
        <v>23</v>
      </c>
      <c r="G3" s="511" t="s">
        <v>0</v>
      </c>
      <c r="H3" s="520" t="s">
        <v>1</v>
      </c>
      <c r="I3" s="520" t="s">
        <v>11</v>
      </c>
      <c r="J3" s="496" t="s">
        <v>80</v>
      </c>
      <c r="K3" s="496"/>
      <c r="L3" s="496"/>
      <c r="M3" s="496"/>
      <c r="N3" s="496"/>
      <c r="O3" s="496"/>
      <c r="P3" s="496" t="s">
        <v>81</v>
      </c>
      <c r="Q3" s="496"/>
      <c r="R3" s="496"/>
      <c r="S3" s="496"/>
      <c r="T3" s="496"/>
      <c r="U3" s="496"/>
      <c r="V3" s="496" t="s">
        <v>82</v>
      </c>
      <c r="W3" s="496"/>
      <c r="X3" s="496"/>
      <c r="Y3" s="496"/>
      <c r="Z3" s="496"/>
      <c r="AA3" s="496"/>
      <c r="AB3" s="76" t="s">
        <v>104</v>
      </c>
      <c r="AC3" s="487" t="s">
        <v>88</v>
      </c>
      <c r="AD3" s="36"/>
      <c r="AE3" s="529" t="s">
        <v>3</v>
      </c>
      <c r="AF3" s="526" t="s">
        <v>24</v>
      </c>
      <c r="AH3" s="20"/>
    </row>
    <row r="4" spans="1:34" s="19" customFormat="1" ht="11.25" customHeight="1" x14ac:dyDescent="0.2">
      <c r="A4" s="509"/>
      <c r="B4" s="500"/>
      <c r="C4" s="501"/>
      <c r="D4" s="502"/>
      <c r="E4" s="72"/>
      <c r="F4" s="524"/>
      <c r="G4" s="512"/>
      <c r="H4" s="521"/>
      <c r="I4" s="521"/>
      <c r="J4" s="495">
        <v>1</v>
      </c>
      <c r="K4" s="495"/>
      <c r="L4" s="490" t="s">
        <v>2</v>
      </c>
      <c r="M4" s="495">
        <v>2</v>
      </c>
      <c r="N4" s="495"/>
      <c r="O4" s="490" t="s">
        <v>2</v>
      </c>
      <c r="P4" s="495">
        <v>3</v>
      </c>
      <c r="Q4" s="495"/>
      <c r="R4" s="490" t="s">
        <v>2</v>
      </c>
      <c r="S4" s="495">
        <v>4</v>
      </c>
      <c r="T4" s="495"/>
      <c r="U4" s="490" t="s">
        <v>2</v>
      </c>
      <c r="V4" s="495">
        <v>5</v>
      </c>
      <c r="W4" s="495"/>
      <c r="X4" s="490" t="s">
        <v>2</v>
      </c>
      <c r="Y4" s="495">
        <v>6</v>
      </c>
      <c r="Z4" s="495"/>
      <c r="AA4" s="490" t="s">
        <v>2</v>
      </c>
      <c r="AB4" s="88">
        <v>7</v>
      </c>
      <c r="AC4" s="488"/>
      <c r="AD4" s="55"/>
      <c r="AE4" s="530"/>
      <c r="AF4" s="527"/>
      <c r="AH4" s="20"/>
    </row>
    <row r="5" spans="1:34" s="19" customFormat="1" ht="27.75" customHeight="1" thickBot="1" x14ac:dyDescent="0.25">
      <c r="A5" s="510"/>
      <c r="B5" s="503"/>
      <c r="C5" s="504"/>
      <c r="D5" s="505"/>
      <c r="E5" s="72"/>
      <c r="F5" s="525"/>
      <c r="G5" s="513"/>
      <c r="H5" s="522"/>
      <c r="I5" s="522"/>
      <c r="J5" s="37" t="s">
        <v>4</v>
      </c>
      <c r="K5" s="37" t="s">
        <v>22</v>
      </c>
      <c r="L5" s="491"/>
      <c r="M5" s="37" t="s">
        <v>4</v>
      </c>
      <c r="N5" s="37" t="s">
        <v>22</v>
      </c>
      <c r="O5" s="491"/>
      <c r="P5" s="37" t="s">
        <v>4</v>
      </c>
      <c r="Q5" s="37" t="s">
        <v>22</v>
      </c>
      <c r="R5" s="491"/>
      <c r="S5" s="37" t="s">
        <v>4</v>
      </c>
      <c r="T5" s="37" t="s">
        <v>22</v>
      </c>
      <c r="U5" s="491"/>
      <c r="V5" s="37" t="s">
        <v>4</v>
      </c>
      <c r="W5" s="37" t="s">
        <v>22</v>
      </c>
      <c r="X5" s="491"/>
      <c r="Y5" s="37" t="s">
        <v>4</v>
      </c>
      <c r="Z5" s="37" t="s">
        <v>22</v>
      </c>
      <c r="AA5" s="491"/>
      <c r="AB5" s="109"/>
      <c r="AC5" s="489"/>
      <c r="AD5" s="56"/>
      <c r="AE5" s="531"/>
      <c r="AF5" s="528"/>
      <c r="AH5" s="20"/>
    </row>
    <row r="6" spans="1:34" s="21" customFormat="1" ht="69.75" customHeight="1" x14ac:dyDescent="0.2">
      <c r="A6" s="470" t="s">
        <v>106</v>
      </c>
      <c r="B6" s="483" t="s">
        <v>91</v>
      </c>
      <c r="C6" s="517">
        <v>67</v>
      </c>
      <c r="D6" s="492">
        <v>101</v>
      </c>
      <c r="E6" s="23"/>
      <c r="F6" s="83" t="s">
        <v>100</v>
      </c>
      <c r="G6" s="84"/>
      <c r="H6" s="77" t="s">
        <v>5</v>
      </c>
      <c r="I6" s="77"/>
      <c r="J6" s="77"/>
      <c r="K6" s="77"/>
      <c r="L6" s="77">
        <v>19</v>
      </c>
      <c r="M6" s="77"/>
      <c r="N6" s="77"/>
      <c r="O6" s="77">
        <f>SUM(O7,O8)</f>
        <v>25</v>
      </c>
      <c r="P6" s="77"/>
      <c r="Q6" s="77"/>
      <c r="R6" s="77">
        <f>SUM(R7,R8)</f>
        <v>24</v>
      </c>
      <c r="S6" s="77"/>
      <c r="T6" s="77"/>
      <c r="U6" s="77">
        <f>SUM(U7,U8)</f>
        <v>20</v>
      </c>
      <c r="V6" s="77"/>
      <c r="W6" s="77"/>
      <c r="X6" s="77">
        <f>SUM(X7,X8)</f>
        <v>16</v>
      </c>
      <c r="Y6" s="77"/>
      <c r="Z6" s="77"/>
      <c r="AA6" s="77">
        <f>SUM(AA7,AA8)</f>
        <v>21</v>
      </c>
      <c r="AB6" s="77"/>
      <c r="AC6" s="78">
        <f>SUM(L6:AB6)</f>
        <v>125</v>
      </c>
      <c r="AD6" s="38"/>
      <c r="AE6" s="39"/>
      <c r="AF6" s="5"/>
      <c r="AH6" s="22"/>
    </row>
    <row r="7" spans="1:34" s="21" customFormat="1" ht="19.5" customHeight="1" x14ac:dyDescent="0.2">
      <c r="A7" s="471"/>
      <c r="B7" s="481"/>
      <c r="C7" s="482"/>
      <c r="D7" s="493"/>
      <c r="E7" s="79"/>
      <c r="F7" s="506" t="s">
        <v>91</v>
      </c>
      <c r="G7" s="507"/>
      <c r="H7" s="53" t="s">
        <v>5</v>
      </c>
      <c r="I7" s="53"/>
      <c r="J7" s="52"/>
      <c r="K7" s="52"/>
      <c r="L7" s="52">
        <v>19</v>
      </c>
      <c r="M7" s="52"/>
      <c r="N7" s="52"/>
      <c r="O7" s="52">
        <v>25</v>
      </c>
      <c r="P7" s="52"/>
      <c r="Q7" s="52"/>
      <c r="R7" s="52">
        <v>14</v>
      </c>
      <c r="S7" s="52"/>
      <c r="T7" s="52"/>
      <c r="U7" s="52">
        <v>5</v>
      </c>
      <c r="V7" s="52"/>
      <c r="W7" s="52"/>
      <c r="X7" s="52">
        <v>4</v>
      </c>
      <c r="Y7" s="52"/>
      <c r="Z7" s="52"/>
      <c r="AA7" s="52">
        <v>0</v>
      </c>
      <c r="AB7" s="52"/>
      <c r="AC7" s="64">
        <f>SUM(L7:AB7)</f>
        <v>67</v>
      </c>
      <c r="AD7" s="68" t="e">
        <f>SUM(#REF!)</f>
        <v>#REF!</v>
      </c>
      <c r="AE7" s="40"/>
      <c r="AF7" s="41"/>
      <c r="AH7" s="22"/>
    </row>
    <row r="8" spans="1:34" s="21" customFormat="1" ht="19.5" customHeight="1" thickBot="1" x14ac:dyDescent="0.25">
      <c r="A8" s="471"/>
      <c r="B8" s="481"/>
      <c r="C8" s="482"/>
      <c r="D8" s="493"/>
      <c r="E8" s="79"/>
      <c r="F8" s="518" t="s">
        <v>92</v>
      </c>
      <c r="G8" s="519"/>
      <c r="H8" s="65" t="s">
        <v>5</v>
      </c>
      <c r="I8" s="65"/>
      <c r="J8" s="66"/>
      <c r="K8" s="66"/>
      <c r="L8" s="66"/>
      <c r="M8" s="66"/>
      <c r="N8" s="66"/>
      <c r="O8" s="66"/>
      <c r="P8" s="66"/>
      <c r="Q8" s="66"/>
      <c r="R8" s="66">
        <v>10</v>
      </c>
      <c r="S8" s="66"/>
      <c r="T8" s="66"/>
      <c r="U8" s="66">
        <v>15</v>
      </c>
      <c r="V8" s="66"/>
      <c r="W8" s="66"/>
      <c r="X8" s="66">
        <v>12</v>
      </c>
      <c r="Y8" s="66"/>
      <c r="Z8" s="66"/>
      <c r="AA8" s="66">
        <v>21</v>
      </c>
      <c r="AB8" s="66"/>
      <c r="AC8" s="67">
        <f>SUM(L8:AA8)</f>
        <v>58</v>
      </c>
      <c r="AD8" s="12" t="e">
        <f>SUM(#REF!)</f>
        <v>#REF!</v>
      </c>
      <c r="AE8" s="7"/>
      <c r="AF8" s="8"/>
      <c r="AH8" s="22"/>
    </row>
    <row r="9" spans="1:34" s="21" customFormat="1" ht="19.5" customHeight="1" x14ac:dyDescent="0.2">
      <c r="A9" s="471"/>
      <c r="B9" s="481"/>
      <c r="C9" s="482"/>
      <c r="D9" s="493"/>
      <c r="E9" s="79"/>
      <c r="F9" s="97" t="s">
        <v>95</v>
      </c>
      <c r="G9" s="98"/>
      <c r="H9" s="99" t="s">
        <v>36</v>
      </c>
      <c r="I9" s="99"/>
      <c r="J9" s="99"/>
      <c r="K9" s="99"/>
      <c r="L9" s="99">
        <f>SUM(L13,L12,L11)</f>
        <v>7</v>
      </c>
      <c r="M9" s="99"/>
      <c r="N9" s="99"/>
      <c r="O9" s="99">
        <f>SUM(O13,O12,O11)</f>
        <v>3</v>
      </c>
      <c r="P9" s="99"/>
      <c r="Q9" s="99"/>
      <c r="R9" s="99">
        <f>SUM(R13,R12,R11)</f>
        <v>3</v>
      </c>
      <c r="S9" s="99"/>
      <c r="T9" s="99"/>
      <c r="U9" s="99">
        <f>SUM(U13,U12,U11)</f>
        <v>10</v>
      </c>
      <c r="V9" s="99"/>
      <c r="W9" s="99"/>
      <c r="X9" s="99">
        <f>SUM(X13,X12,X11)</f>
        <v>11</v>
      </c>
      <c r="Y9" s="99"/>
      <c r="Z9" s="99"/>
      <c r="AA9" s="99">
        <f>SUM(AA13,AA12,AA11)</f>
        <v>8</v>
      </c>
      <c r="AB9" s="99"/>
      <c r="AC9" s="100">
        <f>SUM(AC13,AC12,AC11)</f>
        <v>42</v>
      </c>
      <c r="AD9" s="12" t="e">
        <f>SUM(#REF!)</f>
        <v>#REF!</v>
      </c>
      <c r="AE9" s="7"/>
      <c r="AF9" s="8"/>
      <c r="AH9" s="22"/>
    </row>
    <row r="10" spans="1:34" s="21" customFormat="1" ht="19.5" customHeight="1" x14ac:dyDescent="0.2">
      <c r="A10" s="471"/>
      <c r="B10" s="481"/>
      <c r="C10" s="482"/>
      <c r="D10" s="493"/>
      <c r="E10" s="79"/>
      <c r="F10" s="506" t="s">
        <v>115</v>
      </c>
      <c r="G10" s="507"/>
      <c r="H10" s="53" t="s">
        <v>36</v>
      </c>
      <c r="I10" s="53"/>
      <c r="J10" s="52"/>
      <c r="K10" s="52"/>
      <c r="L10" s="52">
        <v>3</v>
      </c>
      <c r="M10" s="52"/>
      <c r="N10" s="52"/>
      <c r="O10" s="52">
        <v>0</v>
      </c>
      <c r="P10" s="52"/>
      <c r="Q10" s="52"/>
      <c r="R10" s="52">
        <v>3</v>
      </c>
      <c r="S10" s="52"/>
      <c r="T10" s="52"/>
      <c r="U10" s="52">
        <v>4</v>
      </c>
      <c r="V10" s="52"/>
      <c r="W10" s="52"/>
      <c r="X10" s="52">
        <v>7</v>
      </c>
      <c r="Y10" s="52"/>
      <c r="Z10" s="52"/>
      <c r="AA10" s="52">
        <v>4</v>
      </c>
      <c r="AB10" s="52"/>
      <c r="AC10" s="64">
        <f>SUM(H10:AB10)</f>
        <v>21</v>
      </c>
      <c r="AD10" s="12" t="e">
        <f>SUM(#REF!)</f>
        <v>#REF!</v>
      </c>
      <c r="AE10" s="7"/>
      <c r="AF10" s="8"/>
      <c r="AH10" s="22"/>
    </row>
    <row r="11" spans="1:34" s="21" customFormat="1" ht="19.5" customHeight="1" x14ac:dyDescent="0.2">
      <c r="A11" s="471"/>
      <c r="B11" s="481"/>
      <c r="C11" s="482"/>
      <c r="D11" s="493"/>
      <c r="E11" s="79"/>
      <c r="F11" s="110" t="s">
        <v>116</v>
      </c>
      <c r="G11" s="101"/>
      <c r="H11" s="6" t="s">
        <v>36</v>
      </c>
      <c r="I11" s="6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>
        <v>4</v>
      </c>
      <c r="V11" s="32"/>
      <c r="W11" s="32"/>
      <c r="X11" s="32">
        <v>4</v>
      </c>
      <c r="Y11" s="32"/>
      <c r="Z11" s="32"/>
      <c r="AA11" s="32">
        <v>4</v>
      </c>
      <c r="AB11" s="32"/>
      <c r="AC11" s="9">
        <f>SUM(K11:AB11)</f>
        <v>12</v>
      </c>
      <c r="AD11" s="12" t="e">
        <f>SUM(#REF!)</f>
        <v>#REF!</v>
      </c>
      <c r="AE11" s="7"/>
      <c r="AF11" s="8"/>
      <c r="AH11" s="22"/>
    </row>
    <row r="12" spans="1:34" s="21" customFormat="1" ht="19.5" customHeight="1" x14ac:dyDescent="0.2">
      <c r="A12" s="471"/>
      <c r="B12" s="481"/>
      <c r="C12" s="482"/>
      <c r="D12" s="493"/>
      <c r="E12" s="79"/>
      <c r="F12" s="111" t="s">
        <v>117</v>
      </c>
      <c r="G12" s="102"/>
      <c r="H12" s="3" t="s">
        <v>36</v>
      </c>
      <c r="I12" s="3"/>
      <c r="J12" s="34"/>
      <c r="K12" s="34"/>
      <c r="L12" s="34">
        <v>3</v>
      </c>
      <c r="M12" s="34"/>
      <c r="N12" s="34"/>
      <c r="O12" s="34"/>
      <c r="P12" s="34"/>
      <c r="Q12" s="34"/>
      <c r="R12" s="34">
        <v>3</v>
      </c>
      <c r="S12" s="34"/>
      <c r="T12" s="34"/>
      <c r="U12" s="34"/>
      <c r="V12" s="34"/>
      <c r="W12" s="34"/>
      <c r="X12" s="34">
        <v>3</v>
      </c>
      <c r="Y12" s="34"/>
      <c r="Z12" s="34"/>
      <c r="AA12" s="34"/>
      <c r="AB12" s="34"/>
      <c r="AC12" s="10">
        <f>SUM(I12:AA12)</f>
        <v>9</v>
      </c>
      <c r="AD12" s="12" t="e">
        <f>SUM(#REF!)</f>
        <v>#REF!</v>
      </c>
      <c r="AE12" s="7"/>
      <c r="AF12" s="8"/>
      <c r="AH12" s="22"/>
    </row>
    <row r="13" spans="1:34" s="21" customFormat="1" ht="19.5" customHeight="1" thickBot="1" x14ac:dyDescent="0.25">
      <c r="A13" s="471"/>
      <c r="B13" s="481"/>
      <c r="C13" s="482"/>
      <c r="D13" s="493"/>
      <c r="E13" s="79"/>
      <c r="F13" s="518" t="s">
        <v>114</v>
      </c>
      <c r="G13" s="519"/>
      <c r="H13" s="65" t="s">
        <v>36</v>
      </c>
      <c r="I13" s="65"/>
      <c r="J13" s="66"/>
      <c r="K13" s="66"/>
      <c r="L13" s="66">
        <v>4</v>
      </c>
      <c r="M13" s="66"/>
      <c r="N13" s="66"/>
      <c r="O13" s="66">
        <v>3</v>
      </c>
      <c r="P13" s="66"/>
      <c r="Q13" s="66"/>
      <c r="R13" s="66">
        <v>0</v>
      </c>
      <c r="S13" s="66"/>
      <c r="T13" s="66"/>
      <c r="U13" s="66">
        <v>6</v>
      </c>
      <c r="V13" s="66"/>
      <c r="W13" s="66"/>
      <c r="X13" s="66">
        <v>4</v>
      </c>
      <c r="Y13" s="66"/>
      <c r="Z13" s="66"/>
      <c r="AA13" s="66">
        <v>4</v>
      </c>
      <c r="AB13" s="66"/>
      <c r="AC13" s="67">
        <v>21</v>
      </c>
      <c r="AD13" s="12" t="e">
        <f>SUM(#REF!)</f>
        <v>#REF!</v>
      </c>
      <c r="AE13" s="7"/>
      <c r="AF13" s="8"/>
      <c r="AH13" s="22"/>
    </row>
    <row r="14" spans="1:34" s="21" customFormat="1" ht="19.5" customHeight="1" thickBot="1" x14ac:dyDescent="0.25">
      <c r="A14" s="471"/>
      <c r="B14" s="481" t="s">
        <v>122</v>
      </c>
      <c r="C14" s="482" t="s">
        <v>101</v>
      </c>
      <c r="D14" s="493"/>
      <c r="E14" s="79"/>
      <c r="F14" s="86" t="s">
        <v>93</v>
      </c>
      <c r="G14" s="87"/>
      <c r="H14" s="69" t="s">
        <v>8</v>
      </c>
      <c r="I14" s="69"/>
      <c r="J14" s="69"/>
      <c r="K14" s="69"/>
      <c r="L14" s="69">
        <v>5</v>
      </c>
      <c r="M14" s="69"/>
      <c r="N14" s="69"/>
      <c r="O14" s="69">
        <v>2</v>
      </c>
      <c r="P14" s="69"/>
      <c r="Q14" s="69"/>
      <c r="R14" s="69">
        <v>3</v>
      </c>
      <c r="S14" s="69"/>
      <c r="T14" s="69"/>
      <c r="U14" s="69">
        <v>0</v>
      </c>
      <c r="V14" s="69"/>
      <c r="W14" s="69"/>
      <c r="X14" s="69">
        <v>3</v>
      </c>
      <c r="Y14" s="69"/>
      <c r="Z14" s="69"/>
      <c r="AA14" s="69">
        <v>0</v>
      </c>
      <c r="AB14" s="69"/>
      <c r="AC14" s="85">
        <f>SUM(J14:AB14)</f>
        <v>13</v>
      </c>
      <c r="AD14" s="11"/>
      <c r="AE14" s="7"/>
      <c r="AF14" s="8"/>
      <c r="AH14" s="22"/>
    </row>
    <row r="15" spans="1:34" s="21" customFormat="1" ht="19.5" customHeight="1" x14ac:dyDescent="0.2">
      <c r="A15" s="471"/>
      <c r="B15" s="481"/>
      <c r="C15" s="482"/>
      <c r="D15" s="493"/>
      <c r="E15" s="79"/>
      <c r="F15" s="103" t="s">
        <v>118</v>
      </c>
      <c r="G15" s="104"/>
      <c r="H15" s="6" t="s">
        <v>8</v>
      </c>
      <c r="I15" s="6"/>
      <c r="J15" s="32"/>
      <c r="K15" s="32"/>
      <c r="L15" s="32">
        <v>2</v>
      </c>
      <c r="M15" s="32"/>
      <c r="N15" s="32"/>
      <c r="O15" s="32">
        <v>2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9">
        <v>4</v>
      </c>
      <c r="AD15" s="11"/>
      <c r="AE15" s="7"/>
      <c r="AF15" s="8"/>
      <c r="AH15" s="22"/>
    </row>
    <row r="16" spans="1:34" s="21" customFormat="1" ht="31.5" customHeight="1" thickBot="1" x14ac:dyDescent="0.25">
      <c r="A16" s="471"/>
      <c r="B16" s="481"/>
      <c r="C16" s="482"/>
      <c r="D16" s="493"/>
      <c r="E16" s="79"/>
      <c r="F16" s="105" t="s">
        <v>112</v>
      </c>
      <c r="G16" s="82"/>
      <c r="H16" s="1" t="s">
        <v>8</v>
      </c>
      <c r="I16" s="80"/>
      <c r="J16" s="81"/>
      <c r="K16" s="81"/>
      <c r="L16" s="81">
        <v>3</v>
      </c>
      <c r="M16" s="81"/>
      <c r="N16" s="81"/>
      <c r="O16" s="81"/>
      <c r="P16" s="81"/>
      <c r="Q16" s="81"/>
      <c r="R16" s="81">
        <v>3</v>
      </c>
      <c r="S16" s="81"/>
      <c r="T16" s="81"/>
      <c r="U16" s="81"/>
      <c r="V16" s="81"/>
      <c r="W16" s="81"/>
      <c r="X16" s="81">
        <v>3</v>
      </c>
      <c r="Y16" s="81"/>
      <c r="Z16" s="81"/>
      <c r="AA16" s="81"/>
      <c r="AB16" s="81"/>
      <c r="AC16" s="10">
        <v>9</v>
      </c>
      <c r="AD16" s="11"/>
      <c r="AE16" s="7"/>
      <c r="AF16" s="8"/>
      <c r="AH16" s="22"/>
    </row>
    <row r="17" spans="1:34" s="21" customFormat="1" ht="27.75" customHeight="1" thickBot="1" x14ac:dyDescent="0.25">
      <c r="A17" s="471"/>
      <c r="B17" s="481"/>
      <c r="C17" s="482"/>
      <c r="D17" s="493"/>
      <c r="E17" s="79"/>
      <c r="F17" s="112" t="s">
        <v>88</v>
      </c>
      <c r="G17" s="75"/>
      <c r="H17" s="75"/>
      <c r="I17" s="75"/>
      <c r="J17" s="75"/>
      <c r="K17" s="75"/>
      <c r="L17" s="75">
        <f>SUM(L14,L9,L6)</f>
        <v>31</v>
      </c>
      <c r="M17" s="75"/>
      <c r="N17" s="75"/>
      <c r="O17" s="75">
        <f>SUM(O14,O9,O6)</f>
        <v>30</v>
      </c>
      <c r="P17" s="75"/>
      <c r="Q17" s="75"/>
      <c r="R17" s="75">
        <f>SUM(R14,R9,R6)</f>
        <v>30</v>
      </c>
      <c r="S17" s="75"/>
      <c r="T17" s="75"/>
      <c r="U17" s="75">
        <f>SUM(U14,U9,U6)</f>
        <v>30</v>
      </c>
      <c r="V17" s="75"/>
      <c r="W17" s="75"/>
      <c r="X17" s="75">
        <f>SUM(X14,X9,X6)</f>
        <v>30</v>
      </c>
      <c r="Y17" s="75"/>
      <c r="Z17" s="75"/>
      <c r="AA17" s="75">
        <f>SUM(AA14,AA9,AA6)</f>
        <v>29</v>
      </c>
      <c r="AB17" s="75"/>
      <c r="AC17" s="75">
        <f>SUM(AC14,AC9,AC6)</f>
        <v>180</v>
      </c>
      <c r="AD17" s="11"/>
      <c r="AE17" s="7"/>
      <c r="AF17" s="8"/>
      <c r="AH17" s="22"/>
    </row>
    <row r="18" spans="1:34" s="21" customFormat="1" ht="22.5" customHeight="1" x14ac:dyDescent="0.2">
      <c r="A18" s="471"/>
      <c r="B18" s="481"/>
      <c r="C18" s="482"/>
      <c r="D18" s="493"/>
      <c r="E18" s="28"/>
      <c r="F18" s="114" t="s">
        <v>119</v>
      </c>
      <c r="G18" s="47"/>
      <c r="H18" s="26"/>
      <c r="I18" s="26"/>
      <c r="J18" s="26"/>
      <c r="K18" s="26"/>
      <c r="L18" s="48"/>
      <c r="M18" s="49"/>
      <c r="N18" s="49"/>
      <c r="O18" s="48"/>
      <c r="P18" s="26"/>
      <c r="Q18" s="26"/>
      <c r="R18" s="48"/>
      <c r="S18" s="26"/>
      <c r="T18" s="26"/>
      <c r="U18" s="48"/>
      <c r="V18" s="26"/>
      <c r="W18" s="26"/>
      <c r="X18" s="48"/>
      <c r="Y18" s="26"/>
      <c r="Z18" s="26"/>
      <c r="AA18" s="48"/>
      <c r="AB18" s="48"/>
      <c r="AC18" s="13"/>
      <c r="AD18" s="11"/>
      <c r="AE18" s="7"/>
      <c r="AF18" s="8"/>
      <c r="AH18" s="22"/>
    </row>
    <row r="19" spans="1:34" s="21" customFormat="1" ht="12.75" customHeight="1" x14ac:dyDescent="0.2">
      <c r="A19" s="471"/>
      <c r="B19" s="481"/>
      <c r="C19" s="482"/>
      <c r="D19" s="493"/>
      <c r="E19" s="113"/>
      <c r="F19" s="113"/>
      <c r="G19" s="47"/>
      <c r="H19" s="26"/>
      <c r="I19" s="26"/>
      <c r="J19" s="26"/>
      <c r="K19" s="26"/>
      <c r="L19" s="48"/>
      <c r="M19" s="49"/>
      <c r="N19" s="49"/>
      <c r="O19" s="48"/>
      <c r="P19" s="26"/>
      <c r="Q19" s="26"/>
      <c r="R19" s="48"/>
      <c r="S19" s="26"/>
      <c r="T19" s="26"/>
      <c r="U19" s="48"/>
      <c r="V19" s="26"/>
      <c r="W19" s="26"/>
      <c r="X19" s="48"/>
      <c r="Y19" s="26"/>
      <c r="Z19" s="26"/>
      <c r="AA19" s="48"/>
      <c r="AB19" s="48"/>
      <c r="AC19" s="13"/>
      <c r="AD19" s="11"/>
      <c r="AE19" s="7"/>
      <c r="AF19" s="8"/>
      <c r="AH19" s="22"/>
    </row>
    <row r="20" spans="1:34" s="21" customFormat="1" ht="13.5" customHeight="1" x14ac:dyDescent="0.2">
      <c r="A20" s="471"/>
      <c r="B20" s="481"/>
      <c r="C20" s="482"/>
      <c r="D20" s="493"/>
      <c r="E20" s="28"/>
      <c r="F20" s="113"/>
      <c r="G20" s="25"/>
      <c r="H20" s="27"/>
      <c r="I20" s="27"/>
      <c r="J20" s="27"/>
      <c r="K20" s="27"/>
      <c r="L20" s="29"/>
      <c r="M20" s="27"/>
      <c r="N20" s="27"/>
      <c r="O20" s="29"/>
      <c r="P20" s="27"/>
      <c r="Q20" s="27"/>
      <c r="R20" s="29"/>
      <c r="S20" s="50"/>
      <c r="T20" s="50"/>
      <c r="U20" s="51"/>
      <c r="V20" s="50"/>
      <c r="W20" s="50"/>
      <c r="X20" s="51"/>
      <c r="Y20" s="50"/>
      <c r="Z20" s="50"/>
      <c r="AA20" s="51"/>
      <c r="AB20" s="51"/>
      <c r="AC20" s="13"/>
      <c r="AD20" s="11"/>
      <c r="AE20" s="7"/>
      <c r="AF20" s="8"/>
      <c r="AH20" s="22"/>
    </row>
    <row r="21" spans="1:34" s="21" customFormat="1" ht="22.5" customHeight="1" x14ac:dyDescent="0.2">
      <c r="A21" s="471"/>
      <c r="B21" s="481"/>
      <c r="C21" s="482"/>
      <c r="D21" s="493"/>
      <c r="E21" s="28"/>
      <c r="F21" s="113"/>
      <c r="G21" s="25"/>
      <c r="H21" s="27"/>
      <c r="I21" s="27"/>
      <c r="J21" s="27"/>
      <c r="K21" s="27"/>
      <c r="L21" s="29"/>
      <c r="M21" s="27"/>
      <c r="N21" s="27"/>
      <c r="O21" s="29"/>
      <c r="P21" s="27"/>
      <c r="Q21" s="27"/>
      <c r="R21" s="29"/>
      <c r="S21" s="27"/>
      <c r="T21" s="27"/>
      <c r="U21" s="29"/>
      <c r="V21" s="27"/>
      <c r="W21" s="27"/>
      <c r="X21" s="29"/>
      <c r="Y21" s="27"/>
      <c r="Z21" s="27"/>
      <c r="AA21" s="29"/>
      <c r="AB21" s="29"/>
      <c r="AC21" s="13"/>
      <c r="AD21" s="11"/>
      <c r="AE21" s="7"/>
      <c r="AF21" s="8"/>
      <c r="AH21" s="22"/>
    </row>
    <row r="22" spans="1:34" s="21" customFormat="1" ht="87" customHeight="1" thickBot="1" x14ac:dyDescent="0.25">
      <c r="A22" s="472"/>
      <c r="B22" s="63" t="s">
        <v>105</v>
      </c>
      <c r="C22" s="54" t="s">
        <v>99</v>
      </c>
      <c r="D22" s="494"/>
      <c r="E22" s="28"/>
      <c r="F22" s="113"/>
      <c r="G22" s="17"/>
      <c r="H22" s="13"/>
      <c r="I22" s="13"/>
      <c r="J22" s="16"/>
      <c r="K22" s="16"/>
      <c r="L22" s="18"/>
      <c r="M22" s="16"/>
      <c r="N22" s="16"/>
      <c r="O22" s="14"/>
      <c r="P22" s="13"/>
      <c r="Q22" s="13"/>
      <c r="R22" s="14"/>
      <c r="S22" s="13"/>
      <c r="T22" s="13"/>
      <c r="U22" s="14"/>
      <c r="V22" s="13"/>
      <c r="W22" s="13"/>
      <c r="X22" s="14"/>
      <c r="Y22" s="13"/>
      <c r="Z22" s="13"/>
      <c r="AA22" s="14"/>
      <c r="AB22" s="14"/>
      <c r="AC22" s="13"/>
      <c r="AD22" s="11"/>
      <c r="AE22" s="7"/>
      <c r="AF22" s="8"/>
      <c r="AH22" s="22"/>
    </row>
    <row r="23" spans="1:34" s="21" customFormat="1" ht="19.5" customHeight="1" x14ac:dyDescent="0.2">
      <c r="A23" s="473" t="s">
        <v>107</v>
      </c>
      <c r="B23" s="476" t="s">
        <v>113</v>
      </c>
      <c r="C23" s="476">
        <v>58</v>
      </c>
      <c r="D23" s="484">
        <v>79</v>
      </c>
      <c r="E23" s="28"/>
      <c r="F23" s="113"/>
      <c r="G23" s="17"/>
      <c r="H23" s="13"/>
      <c r="I23" s="13"/>
      <c r="J23" s="16"/>
      <c r="K23" s="16"/>
      <c r="L23" s="18"/>
      <c r="M23" s="16"/>
      <c r="N23" s="16"/>
      <c r="O23" s="14"/>
      <c r="P23" s="13"/>
      <c r="Q23" s="13"/>
      <c r="R23" s="14"/>
      <c r="S23" s="13"/>
      <c r="T23" s="13"/>
      <c r="U23" s="14"/>
      <c r="V23" s="13"/>
      <c r="W23" s="13"/>
      <c r="X23" s="14"/>
      <c r="Y23" s="13"/>
      <c r="Z23" s="13"/>
      <c r="AA23" s="14"/>
      <c r="AB23" s="14"/>
      <c r="AC23" s="29"/>
      <c r="AD23" s="30"/>
      <c r="AE23" s="40"/>
      <c r="AF23" s="41"/>
      <c r="AH23" s="22"/>
    </row>
    <row r="24" spans="1:34" s="24" customFormat="1" ht="12.75" customHeight="1" x14ac:dyDescent="0.2">
      <c r="A24" s="474"/>
      <c r="B24" s="477"/>
      <c r="C24" s="477"/>
      <c r="D24" s="485"/>
      <c r="E24" s="28"/>
      <c r="F24" s="113"/>
      <c r="G24" s="17"/>
      <c r="H24" s="13"/>
      <c r="I24" s="13"/>
      <c r="J24" s="16"/>
      <c r="K24" s="16"/>
      <c r="L24" s="18"/>
      <c r="M24" s="16"/>
      <c r="N24" s="16"/>
      <c r="O24" s="14"/>
      <c r="P24" s="13"/>
      <c r="Q24" s="13"/>
      <c r="R24" s="14"/>
      <c r="S24" s="13"/>
      <c r="T24" s="13"/>
      <c r="U24" s="14"/>
      <c r="V24" s="13"/>
      <c r="W24" s="13"/>
      <c r="X24" s="14"/>
      <c r="Y24" s="13"/>
      <c r="Z24" s="13"/>
      <c r="AA24" s="14"/>
      <c r="AB24" s="14"/>
      <c r="AC24" s="29"/>
      <c r="AD24" s="31"/>
      <c r="AE24" s="42"/>
      <c r="AF24" s="4"/>
      <c r="AH24" s="25"/>
    </row>
    <row r="25" spans="1:34" s="24" customFormat="1" ht="12.75" customHeight="1" x14ac:dyDescent="0.2">
      <c r="A25" s="474"/>
      <c r="B25" s="477"/>
      <c r="C25" s="477"/>
      <c r="D25" s="485"/>
      <c r="E25" s="28"/>
      <c r="F25" s="113"/>
      <c r="G25" s="17"/>
      <c r="H25" s="13"/>
      <c r="I25" s="13"/>
      <c r="J25" s="16"/>
      <c r="K25" s="16"/>
      <c r="L25" s="18"/>
      <c r="M25" s="16"/>
      <c r="N25" s="16"/>
      <c r="O25" s="14"/>
      <c r="P25" s="13"/>
      <c r="Q25" s="13"/>
      <c r="R25" s="14"/>
      <c r="S25" s="13"/>
      <c r="T25" s="13"/>
      <c r="U25" s="14"/>
      <c r="V25" s="13"/>
      <c r="W25" s="13"/>
      <c r="X25" s="14"/>
      <c r="Y25" s="13"/>
      <c r="Z25" s="13"/>
      <c r="AA25" s="14"/>
      <c r="AB25" s="14"/>
      <c r="AC25" s="29"/>
      <c r="AD25" s="31"/>
      <c r="AE25" s="42"/>
      <c r="AF25" s="4"/>
      <c r="AH25" s="25"/>
    </row>
    <row r="26" spans="1:34" s="24" customFormat="1" ht="12.75" customHeight="1" x14ac:dyDescent="0.2">
      <c r="A26" s="474"/>
      <c r="B26" s="477"/>
      <c r="C26" s="477"/>
      <c r="D26" s="485"/>
      <c r="E26" s="28"/>
      <c r="F26" s="113"/>
      <c r="G26" s="91"/>
      <c r="H26" s="92"/>
      <c r="I26" s="92"/>
      <c r="J26" s="90"/>
      <c r="K26" s="90"/>
      <c r="L26" s="93"/>
      <c r="M26" s="90"/>
      <c r="N26" s="90"/>
      <c r="O26" s="94"/>
      <c r="P26" s="92"/>
      <c r="Q26" s="92"/>
      <c r="R26" s="94"/>
      <c r="S26" s="92"/>
      <c r="T26" s="92"/>
      <c r="U26" s="94"/>
      <c r="V26" s="92"/>
      <c r="W26" s="92"/>
      <c r="X26" s="94"/>
      <c r="Y26" s="92"/>
      <c r="Z26" s="92"/>
      <c r="AA26" s="94"/>
      <c r="AB26" s="94"/>
      <c r="AC26" s="95"/>
      <c r="AD26" s="31"/>
      <c r="AE26" s="42"/>
      <c r="AF26" s="4"/>
      <c r="AH26" s="25"/>
    </row>
    <row r="27" spans="1:34" s="24" customFormat="1" ht="12.75" customHeight="1" x14ac:dyDescent="0.2">
      <c r="A27" s="474"/>
      <c r="B27" s="477"/>
      <c r="C27" s="477"/>
      <c r="D27" s="485"/>
      <c r="E27" s="28"/>
      <c r="F27" s="113"/>
      <c r="G27" s="17"/>
      <c r="H27" s="13"/>
      <c r="I27" s="13"/>
      <c r="J27" s="16"/>
      <c r="K27" s="16"/>
      <c r="L27" s="18"/>
      <c r="M27" s="16"/>
      <c r="N27" s="16"/>
      <c r="O27" s="14"/>
      <c r="P27" s="13"/>
      <c r="Q27" s="13"/>
      <c r="R27" s="14"/>
      <c r="S27" s="13"/>
      <c r="T27" s="13"/>
      <c r="U27" s="14"/>
      <c r="V27" s="13"/>
      <c r="W27" s="13"/>
      <c r="X27" s="14"/>
      <c r="Y27" s="13"/>
      <c r="Z27" s="13"/>
      <c r="AA27" s="14"/>
      <c r="AB27" s="14"/>
      <c r="AC27" s="29"/>
      <c r="AD27" s="31"/>
      <c r="AE27" s="42"/>
      <c r="AF27" s="4"/>
      <c r="AH27" s="25"/>
    </row>
    <row r="28" spans="1:34" s="24" customFormat="1" ht="12.75" customHeight="1" x14ac:dyDescent="0.2">
      <c r="A28" s="474"/>
      <c r="B28" s="477"/>
      <c r="C28" s="477"/>
      <c r="D28" s="485"/>
      <c r="E28" s="28"/>
      <c r="F28" s="113"/>
      <c r="G28" s="17"/>
      <c r="H28" s="13"/>
      <c r="I28" s="13"/>
      <c r="J28" s="16"/>
      <c r="K28" s="16"/>
      <c r="L28" s="18"/>
      <c r="M28" s="16"/>
      <c r="N28" s="16"/>
      <c r="O28" s="14"/>
      <c r="P28" s="13"/>
      <c r="Q28" s="13"/>
      <c r="R28" s="14"/>
      <c r="S28" s="13"/>
      <c r="T28" s="13"/>
      <c r="U28" s="14"/>
      <c r="V28" s="13"/>
      <c r="W28" s="13"/>
      <c r="X28" s="14"/>
      <c r="Y28" s="13"/>
      <c r="Z28" s="13"/>
      <c r="AA28" s="14"/>
      <c r="AB28" s="14"/>
      <c r="AC28" s="29"/>
      <c r="AD28" s="31"/>
      <c r="AE28" s="42"/>
      <c r="AF28" s="4"/>
      <c r="AH28" s="25"/>
    </row>
    <row r="29" spans="1:34" s="24" customFormat="1" ht="34.5" customHeight="1" x14ac:dyDescent="0.2">
      <c r="A29" s="474"/>
      <c r="B29" s="477"/>
      <c r="C29" s="480"/>
      <c r="D29" s="485"/>
      <c r="E29" s="28"/>
      <c r="F29" s="113"/>
      <c r="G29" s="17"/>
      <c r="H29" s="13"/>
      <c r="I29" s="13"/>
      <c r="J29" s="16"/>
      <c r="K29" s="16"/>
      <c r="L29" s="18"/>
      <c r="M29" s="16"/>
      <c r="N29" s="16"/>
      <c r="O29" s="14"/>
      <c r="P29" s="13"/>
      <c r="Q29" s="13"/>
      <c r="R29" s="14"/>
      <c r="S29" s="13"/>
      <c r="T29" s="13"/>
      <c r="U29" s="14"/>
      <c r="V29" s="13"/>
      <c r="W29" s="13"/>
      <c r="X29" s="14"/>
      <c r="Y29" s="13"/>
      <c r="Z29" s="13"/>
      <c r="AA29" s="14"/>
      <c r="AB29" s="14"/>
      <c r="AC29" s="29"/>
      <c r="AD29" s="31"/>
      <c r="AE29" s="42"/>
      <c r="AF29" s="4"/>
      <c r="AH29" s="25"/>
    </row>
    <row r="30" spans="1:34" s="24" customFormat="1" ht="12.75" customHeight="1" x14ac:dyDescent="0.2">
      <c r="A30" s="474"/>
      <c r="B30" s="478" t="s">
        <v>94</v>
      </c>
      <c r="C30" s="477">
        <v>21</v>
      </c>
      <c r="D30" s="485"/>
      <c r="E30" s="28"/>
      <c r="F30" s="113"/>
      <c r="G30" s="91"/>
      <c r="H30" s="92"/>
      <c r="I30" s="92"/>
      <c r="J30" s="90"/>
      <c r="K30" s="90"/>
      <c r="L30" s="93"/>
      <c r="M30" s="90"/>
      <c r="N30" s="90"/>
      <c r="O30" s="94"/>
      <c r="P30" s="92"/>
      <c r="Q30" s="92"/>
      <c r="R30" s="94"/>
      <c r="S30" s="92"/>
      <c r="T30" s="92"/>
      <c r="U30" s="94"/>
      <c r="V30" s="92"/>
      <c r="W30" s="92"/>
      <c r="X30" s="94"/>
      <c r="Y30" s="92"/>
      <c r="Z30" s="92"/>
      <c r="AA30" s="94"/>
      <c r="AB30" s="94"/>
      <c r="AC30" s="95"/>
      <c r="AD30" s="31"/>
      <c r="AE30" s="42"/>
      <c r="AF30" s="4"/>
      <c r="AH30" s="25"/>
    </row>
    <row r="31" spans="1:34" s="24" customFormat="1" x14ac:dyDescent="0.2">
      <c r="A31" s="474"/>
      <c r="B31" s="477"/>
      <c r="C31" s="477"/>
      <c r="D31" s="485"/>
      <c r="E31" s="28"/>
      <c r="F31" s="113"/>
      <c r="G31" s="17"/>
      <c r="H31" s="13"/>
      <c r="I31" s="13"/>
      <c r="J31" s="16"/>
      <c r="K31" s="16"/>
      <c r="L31" s="18"/>
      <c r="M31" s="16"/>
      <c r="N31" s="16"/>
      <c r="O31" s="14"/>
      <c r="P31" s="13"/>
      <c r="Q31" s="13"/>
      <c r="R31" s="14"/>
      <c r="S31" s="13"/>
      <c r="T31" s="13"/>
      <c r="U31" s="14"/>
      <c r="V31" s="13"/>
      <c r="W31" s="13"/>
      <c r="X31" s="14"/>
      <c r="Y31" s="13"/>
      <c r="Z31" s="13"/>
      <c r="AA31" s="14"/>
      <c r="AB31" s="14"/>
      <c r="AC31" s="29"/>
      <c r="AD31" s="31"/>
      <c r="AE31" s="42"/>
      <c r="AF31" s="4"/>
      <c r="AH31" s="25"/>
    </row>
    <row r="32" spans="1:34" s="24" customFormat="1" ht="12.75" customHeight="1" x14ac:dyDescent="0.2">
      <c r="A32" s="474"/>
      <c r="B32" s="477"/>
      <c r="C32" s="477"/>
      <c r="D32" s="485"/>
      <c r="E32" s="28"/>
      <c r="F32" s="113"/>
      <c r="G32" s="17"/>
      <c r="H32" s="13"/>
      <c r="I32" s="13"/>
      <c r="J32" s="16"/>
      <c r="K32" s="16"/>
      <c r="L32" s="18"/>
      <c r="M32" s="16"/>
      <c r="N32" s="16"/>
      <c r="O32" s="14"/>
      <c r="P32" s="13"/>
      <c r="Q32" s="13"/>
      <c r="R32" s="14"/>
      <c r="S32" s="13"/>
      <c r="T32" s="13"/>
      <c r="U32" s="14"/>
      <c r="V32" s="13"/>
      <c r="W32" s="13"/>
      <c r="X32" s="14"/>
      <c r="Y32" s="13"/>
      <c r="Z32" s="13"/>
      <c r="AA32" s="14"/>
      <c r="AB32" s="14"/>
      <c r="AC32" s="29"/>
      <c r="AD32" s="31"/>
      <c r="AE32" s="42"/>
      <c r="AF32" s="4"/>
      <c r="AH32" s="25"/>
    </row>
    <row r="33" spans="1:34" s="24" customFormat="1" ht="12.75" customHeight="1" x14ac:dyDescent="0.2">
      <c r="A33" s="474"/>
      <c r="B33" s="477"/>
      <c r="C33" s="477"/>
      <c r="D33" s="485"/>
      <c r="E33" s="28"/>
      <c r="F33" s="113"/>
      <c r="G33" s="17"/>
      <c r="H33" s="13"/>
      <c r="I33" s="13"/>
      <c r="J33" s="16"/>
      <c r="K33" s="16"/>
      <c r="L33" s="18"/>
      <c r="M33" s="16"/>
      <c r="N33" s="16"/>
      <c r="O33" s="14"/>
      <c r="P33" s="13"/>
      <c r="Q33" s="13"/>
      <c r="R33" s="14"/>
      <c r="S33" s="13"/>
      <c r="T33" s="13"/>
      <c r="U33" s="14"/>
      <c r="V33" s="13"/>
      <c r="W33" s="13"/>
      <c r="X33" s="14"/>
      <c r="Y33" s="13"/>
      <c r="Z33" s="13"/>
      <c r="AA33" s="14"/>
      <c r="AB33" s="14"/>
      <c r="AC33" s="29"/>
      <c r="AD33" s="31"/>
      <c r="AE33" s="42"/>
      <c r="AF33" s="4"/>
      <c r="AH33" s="25"/>
    </row>
    <row r="34" spans="1:34" s="24" customFormat="1" ht="12.75" customHeight="1" x14ac:dyDescent="0.2">
      <c r="A34" s="474"/>
      <c r="B34" s="477"/>
      <c r="C34" s="477"/>
      <c r="D34" s="485"/>
      <c r="E34" s="28"/>
      <c r="F34" s="113"/>
      <c r="G34" s="17"/>
      <c r="H34" s="13"/>
      <c r="I34" s="13"/>
      <c r="J34" s="16"/>
      <c r="K34" s="16"/>
      <c r="L34" s="18"/>
      <c r="M34" s="16"/>
      <c r="N34" s="16"/>
      <c r="O34" s="14"/>
      <c r="P34" s="13"/>
      <c r="Q34" s="13"/>
      <c r="R34" s="14"/>
      <c r="S34" s="13"/>
      <c r="T34" s="13"/>
      <c r="U34" s="14"/>
      <c r="V34" s="13"/>
      <c r="W34" s="13"/>
      <c r="X34" s="14"/>
      <c r="Y34" s="13"/>
      <c r="Z34" s="13"/>
      <c r="AA34" s="14"/>
      <c r="AB34" s="14"/>
      <c r="AC34" s="29"/>
      <c r="AD34" s="31"/>
      <c r="AE34" s="42"/>
      <c r="AF34" s="4"/>
      <c r="AH34" s="25"/>
    </row>
    <row r="35" spans="1:34" s="24" customFormat="1" ht="12.75" customHeight="1" x14ac:dyDescent="0.2">
      <c r="A35" s="474"/>
      <c r="B35" s="477"/>
      <c r="C35" s="477"/>
      <c r="D35" s="485"/>
      <c r="E35" s="28"/>
      <c r="F35" s="113"/>
      <c r="G35" s="17"/>
      <c r="H35" s="13"/>
      <c r="I35" s="13"/>
      <c r="J35" s="16"/>
      <c r="K35" s="16"/>
      <c r="L35" s="18"/>
      <c r="M35" s="16"/>
      <c r="N35" s="16"/>
      <c r="O35" s="14"/>
      <c r="P35" s="13"/>
      <c r="Q35" s="13"/>
      <c r="R35" s="14"/>
      <c r="S35" s="13"/>
      <c r="T35" s="13"/>
      <c r="U35" s="14"/>
      <c r="V35" s="13"/>
      <c r="W35" s="13"/>
      <c r="X35" s="14"/>
      <c r="Y35" s="13"/>
      <c r="Z35" s="13"/>
      <c r="AA35" s="14"/>
      <c r="AB35" s="14"/>
      <c r="AC35" s="29"/>
      <c r="AD35" s="31"/>
      <c r="AE35" s="42"/>
      <c r="AF35" s="4"/>
      <c r="AH35" s="25"/>
    </row>
    <row r="36" spans="1:34" s="24" customFormat="1" ht="13.5" thickBot="1" x14ac:dyDescent="0.25">
      <c r="A36" s="475"/>
      <c r="B36" s="479"/>
      <c r="C36" s="479"/>
      <c r="D36" s="486"/>
      <c r="E36" s="28"/>
      <c r="F36" s="113"/>
      <c r="G36" s="17"/>
      <c r="H36" s="13"/>
      <c r="I36" s="13"/>
      <c r="J36" s="16"/>
      <c r="K36" s="16"/>
      <c r="L36" s="18"/>
      <c r="M36" s="16"/>
      <c r="N36" s="16"/>
      <c r="O36" s="14"/>
      <c r="P36" s="13"/>
      <c r="Q36" s="13"/>
      <c r="R36" s="14"/>
      <c r="S36" s="13"/>
      <c r="T36" s="13"/>
      <c r="U36" s="14"/>
      <c r="V36" s="13"/>
      <c r="W36" s="13"/>
      <c r="X36" s="14"/>
      <c r="Y36" s="13"/>
      <c r="Z36" s="13"/>
      <c r="AA36" s="14"/>
      <c r="AB36" s="14"/>
      <c r="AC36" s="29"/>
      <c r="AD36" s="31"/>
      <c r="AE36" s="42"/>
      <c r="AF36" s="4"/>
      <c r="AH36" s="25"/>
    </row>
    <row r="37" spans="1:34" s="24" customFormat="1" ht="12.75" customHeight="1" thickBot="1" x14ac:dyDescent="0.25">
      <c r="A37" s="106" t="s">
        <v>88</v>
      </c>
      <c r="B37" s="107"/>
      <c r="C37" s="75">
        <v>180</v>
      </c>
      <c r="D37" s="108">
        <v>180</v>
      </c>
      <c r="E37" s="28"/>
      <c r="F37" s="113"/>
      <c r="G37" s="17"/>
      <c r="H37" s="13"/>
      <c r="I37" s="13"/>
      <c r="J37" s="16"/>
      <c r="K37" s="16"/>
      <c r="L37" s="18"/>
      <c r="M37" s="16"/>
      <c r="N37" s="16"/>
      <c r="O37" s="14"/>
      <c r="P37" s="13"/>
      <c r="Q37" s="13"/>
      <c r="R37" s="14"/>
      <c r="S37" s="13"/>
      <c r="T37" s="13"/>
      <c r="U37" s="14"/>
      <c r="V37" s="13"/>
      <c r="W37" s="13"/>
      <c r="X37" s="14"/>
      <c r="Y37" s="13"/>
      <c r="Z37" s="13"/>
      <c r="AA37" s="14"/>
      <c r="AB37" s="14"/>
      <c r="AC37" s="29"/>
      <c r="AD37" s="31"/>
      <c r="AE37" s="42"/>
      <c r="AF37" s="4"/>
      <c r="AH37" s="25"/>
    </row>
    <row r="38" spans="1:34" s="24" customFormat="1" x14ac:dyDescent="0.2">
      <c r="B38" s="45"/>
      <c r="C38" s="46"/>
      <c r="D38" s="45"/>
      <c r="E38" s="28"/>
      <c r="F38" s="17"/>
      <c r="G38" s="17"/>
      <c r="H38" s="13"/>
      <c r="I38" s="13"/>
      <c r="J38" s="16"/>
      <c r="K38" s="16"/>
      <c r="L38" s="18"/>
      <c r="M38" s="16"/>
      <c r="N38" s="16"/>
      <c r="O38" s="14"/>
      <c r="P38" s="13"/>
      <c r="Q38" s="13"/>
      <c r="R38" s="14"/>
      <c r="S38" s="13"/>
      <c r="T38" s="13"/>
      <c r="U38" s="14"/>
      <c r="V38" s="13"/>
      <c r="W38" s="13"/>
      <c r="X38" s="14"/>
      <c r="Y38" s="13"/>
      <c r="Z38" s="13"/>
      <c r="AA38" s="14"/>
      <c r="AB38" s="14"/>
      <c r="AC38" s="29"/>
      <c r="AD38" s="31"/>
      <c r="AE38" s="42"/>
      <c r="AF38" s="4"/>
      <c r="AH38" s="25"/>
    </row>
    <row r="39" spans="1:34" s="24" customFormat="1" x14ac:dyDescent="0.2">
      <c r="B39" s="45"/>
      <c r="C39" s="45"/>
      <c r="D39" s="45"/>
      <c r="E39" s="28"/>
      <c r="F39" s="17"/>
      <c r="G39" s="17"/>
      <c r="H39" s="13"/>
      <c r="I39" s="13"/>
      <c r="J39" s="16"/>
      <c r="K39" s="16"/>
      <c r="L39" s="18"/>
      <c r="M39" s="16"/>
      <c r="N39" s="16"/>
      <c r="O39" s="14"/>
      <c r="P39" s="13"/>
      <c r="Q39" s="13"/>
      <c r="R39" s="14"/>
      <c r="S39" s="13"/>
      <c r="T39" s="13"/>
      <c r="U39" s="14"/>
      <c r="V39" s="13"/>
      <c r="W39" s="13"/>
      <c r="X39" s="14"/>
      <c r="Y39" s="13"/>
      <c r="Z39" s="13"/>
      <c r="AA39" s="14"/>
      <c r="AB39" s="14"/>
      <c r="AC39" s="29"/>
      <c r="AD39" s="31"/>
      <c r="AE39" s="42"/>
      <c r="AF39" s="4"/>
      <c r="AH39" s="25"/>
    </row>
    <row r="40" spans="1:34" s="24" customFormat="1" x14ac:dyDescent="0.2">
      <c r="B40" s="45"/>
      <c r="C40" s="45"/>
      <c r="D40" s="45"/>
      <c r="E40" s="45"/>
      <c r="F40" s="17"/>
      <c r="G40" s="17"/>
      <c r="H40" s="13"/>
      <c r="I40" s="13"/>
      <c r="J40" s="16"/>
      <c r="K40" s="16"/>
      <c r="L40" s="18"/>
      <c r="M40" s="16"/>
      <c r="N40" s="16"/>
      <c r="O40" s="14"/>
      <c r="P40" s="13"/>
      <c r="Q40" s="13"/>
      <c r="R40" s="14"/>
      <c r="S40" s="13"/>
      <c r="T40" s="13"/>
      <c r="U40" s="14"/>
      <c r="V40" s="13"/>
      <c r="W40" s="13"/>
      <c r="X40" s="14"/>
      <c r="Y40" s="13"/>
      <c r="Z40" s="13"/>
      <c r="AA40" s="14"/>
      <c r="AB40" s="14"/>
      <c r="AC40" s="29"/>
      <c r="AD40" s="31"/>
      <c r="AE40" s="42"/>
      <c r="AF40" s="4"/>
      <c r="AH40" s="25"/>
    </row>
    <row r="41" spans="1:34" s="24" customFormat="1" x14ac:dyDescent="0.2">
      <c r="B41" s="45"/>
      <c r="C41" s="45"/>
      <c r="D41" s="45"/>
      <c r="E41" s="45"/>
      <c r="F41" s="17"/>
      <c r="G41" s="17"/>
      <c r="H41" s="13"/>
      <c r="I41" s="13"/>
      <c r="J41" s="16"/>
      <c r="K41" s="16"/>
      <c r="L41" s="18"/>
      <c r="M41" s="16"/>
      <c r="N41" s="16"/>
      <c r="O41" s="14"/>
      <c r="P41" s="13"/>
      <c r="Q41" s="13"/>
      <c r="R41" s="14"/>
      <c r="S41" s="13"/>
      <c r="T41" s="13"/>
      <c r="U41" s="14"/>
      <c r="V41" s="13"/>
      <c r="W41" s="13"/>
      <c r="X41" s="14"/>
      <c r="Y41" s="13"/>
      <c r="Z41" s="13"/>
      <c r="AA41" s="14"/>
      <c r="AB41" s="14"/>
      <c r="AC41" s="29"/>
      <c r="AD41" s="31"/>
      <c r="AE41" s="42"/>
      <c r="AF41" s="4"/>
      <c r="AH41" s="25"/>
    </row>
    <row r="42" spans="1:34" s="24" customFormat="1" x14ac:dyDescent="0.2">
      <c r="B42" s="45"/>
      <c r="C42" s="45"/>
      <c r="D42" s="45"/>
      <c r="E42" s="45"/>
      <c r="F42" s="17"/>
      <c r="G42" s="17"/>
      <c r="H42" s="13"/>
      <c r="I42" s="13"/>
      <c r="J42" s="16"/>
      <c r="K42" s="16"/>
      <c r="L42" s="18"/>
      <c r="M42" s="16"/>
      <c r="N42" s="16"/>
      <c r="O42" s="14"/>
      <c r="P42" s="13"/>
      <c r="Q42" s="13"/>
      <c r="R42" s="14"/>
      <c r="S42" s="13"/>
      <c r="T42" s="13"/>
      <c r="U42" s="14"/>
      <c r="V42" s="13"/>
      <c r="W42" s="13"/>
      <c r="X42" s="14"/>
      <c r="Y42" s="13"/>
      <c r="Z42" s="13"/>
      <c r="AA42" s="14"/>
      <c r="AB42" s="14"/>
      <c r="AC42" s="29"/>
      <c r="AD42" s="31"/>
      <c r="AE42" s="42"/>
      <c r="AF42" s="4"/>
      <c r="AH42" s="25"/>
    </row>
    <row r="43" spans="1:34" s="24" customFormat="1" ht="51.75" customHeight="1" x14ac:dyDescent="0.2">
      <c r="B43" s="45"/>
      <c r="C43" s="45"/>
      <c r="D43" s="45"/>
      <c r="E43" s="45"/>
      <c r="F43" s="17"/>
      <c r="G43" s="17"/>
      <c r="H43" s="13"/>
      <c r="I43" s="13"/>
      <c r="J43" s="16"/>
      <c r="K43" s="16"/>
      <c r="L43" s="18"/>
      <c r="M43" s="16"/>
      <c r="N43" s="16"/>
      <c r="O43" s="14"/>
      <c r="P43" s="13"/>
      <c r="Q43" s="13"/>
      <c r="R43" s="14"/>
      <c r="S43" s="13"/>
      <c r="T43" s="13"/>
      <c r="U43" s="14"/>
      <c r="V43" s="13"/>
      <c r="W43" s="13"/>
      <c r="X43" s="14"/>
      <c r="Y43" s="13"/>
      <c r="Z43" s="13"/>
      <c r="AA43" s="14"/>
      <c r="AB43" s="14"/>
      <c r="AC43" s="29"/>
      <c r="AD43" s="31"/>
      <c r="AE43" s="42"/>
      <c r="AF43" s="4"/>
      <c r="AH43" s="25"/>
    </row>
    <row r="44" spans="1:34" s="24" customFormat="1" x14ac:dyDescent="0.2">
      <c r="B44" s="45"/>
      <c r="C44" s="45"/>
      <c r="D44" s="45"/>
      <c r="E44" s="45"/>
      <c r="F44" s="17"/>
      <c r="G44" s="17"/>
      <c r="H44" s="13"/>
      <c r="I44" s="13"/>
      <c r="J44" s="16"/>
      <c r="K44" s="16"/>
      <c r="L44" s="18"/>
      <c r="M44" s="16"/>
      <c r="N44" s="16"/>
      <c r="O44" s="14"/>
      <c r="P44" s="13"/>
      <c r="Q44" s="13"/>
      <c r="R44" s="14"/>
      <c r="S44" s="13"/>
      <c r="T44" s="13"/>
      <c r="U44" s="14"/>
      <c r="V44" s="13"/>
      <c r="W44" s="13"/>
      <c r="X44" s="14"/>
      <c r="Y44" s="13"/>
      <c r="Z44" s="13"/>
      <c r="AA44" s="14"/>
      <c r="AB44" s="14"/>
      <c r="AC44" s="29"/>
      <c r="AD44" s="31"/>
      <c r="AE44" s="42"/>
      <c r="AF44" s="4"/>
      <c r="AH44" s="25"/>
    </row>
    <row r="45" spans="1:34" s="24" customFormat="1" x14ac:dyDescent="0.2">
      <c r="B45" s="45"/>
      <c r="C45" s="45"/>
      <c r="D45" s="45"/>
      <c r="E45" s="45"/>
      <c r="F45" s="17"/>
      <c r="G45" s="17"/>
      <c r="H45" s="13"/>
      <c r="I45" s="13"/>
      <c r="J45" s="16"/>
      <c r="K45" s="16"/>
      <c r="L45" s="18"/>
      <c r="M45" s="16"/>
      <c r="N45" s="16"/>
      <c r="O45" s="14"/>
      <c r="P45" s="13"/>
      <c r="Q45" s="13"/>
      <c r="R45" s="14"/>
      <c r="S45" s="13"/>
      <c r="T45" s="13"/>
      <c r="U45" s="14"/>
      <c r="V45" s="13"/>
      <c r="W45" s="13"/>
      <c r="X45" s="14"/>
      <c r="Y45" s="13"/>
      <c r="Z45" s="13"/>
      <c r="AA45" s="14"/>
      <c r="AB45" s="14"/>
      <c r="AC45" s="29"/>
      <c r="AD45" s="31"/>
      <c r="AE45" s="42"/>
      <c r="AF45" s="4"/>
      <c r="AH45" s="25"/>
    </row>
    <row r="46" spans="1:34" s="24" customFormat="1" x14ac:dyDescent="0.2">
      <c r="B46" s="45"/>
      <c r="C46" s="45"/>
      <c r="D46" s="45"/>
      <c r="E46" s="45"/>
      <c r="F46" s="17"/>
      <c r="G46" s="17"/>
      <c r="H46" s="13"/>
      <c r="I46" s="13"/>
      <c r="J46" s="16"/>
      <c r="K46" s="16"/>
      <c r="L46" s="18"/>
      <c r="M46" s="16"/>
      <c r="N46" s="16"/>
      <c r="O46" s="14"/>
      <c r="P46" s="13"/>
      <c r="Q46" s="13"/>
      <c r="R46" s="14"/>
      <c r="S46" s="13"/>
      <c r="T46" s="13"/>
      <c r="U46" s="14"/>
      <c r="V46" s="13"/>
      <c r="W46" s="13"/>
      <c r="X46" s="14"/>
      <c r="Y46" s="13"/>
      <c r="Z46" s="13"/>
      <c r="AA46" s="14"/>
      <c r="AB46" s="14"/>
      <c r="AC46" s="29"/>
      <c r="AD46" s="31"/>
      <c r="AE46" s="42"/>
      <c r="AF46" s="4"/>
      <c r="AH46" s="25"/>
    </row>
    <row r="47" spans="1:34" s="24" customFormat="1" x14ac:dyDescent="0.2">
      <c r="B47" s="45"/>
      <c r="C47" s="45"/>
      <c r="D47" s="45"/>
      <c r="E47" s="45"/>
      <c r="F47" s="17"/>
      <c r="G47" s="17"/>
      <c r="H47" s="13"/>
      <c r="I47" s="13"/>
      <c r="J47" s="16"/>
      <c r="K47" s="16"/>
      <c r="L47" s="18"/>
      <c r="M47" s="16"/>
      <c r="N47" s="16"/>
      <c r="O47" s="14"/>
      <c r="P47" s="13"/>
      <c r="Q47" s="13"/>
      <c r="R47" s="14"/>
      <c r="S47" s="13"/>
      <c r="T47" s="13"/>
      <c r="U47" s="14"/>
      <c r="V47" s="13"/>
      <c r="W47" s="13"/>
      <c r="X47" s="14"/>
      <c r="Y47" s="13"/>
      <c r="Z47" s="13"/>
      <c r="AA47" s="14"/>
      <c r="AB47" s="14"/>
      <c r="AC47" s="29"/>
      <c r="AD47" s="31"/>
      <c r="AE47" s="42"/>
      <c r="AF47" s="4"/>
      <c r="AH47" s="25"/>
    </row>
    <row r="48" spans="1:34" s="24" customFormat="1" x14ac:dyDescent="0.2">
      <c r="B48" s="45"/>
      <c r="C48" s="45"/>
      <c r="D48" s="45"/>
      <c r="E48" s="45"/>
      <c r="F48" s="17"/>
      <c r="G48" s="17"/>
      <c r="H48" s="13"/>
      <c r="I48" s="13"/>
      <c r="J48" s="16"/>
      <c r="K48" s="16"/>
      <c r="L48" s="18"/>
      <c r="M48" s="16"/>
      <c r="N48" s="16"/>
      <c r="O48" s="14"/>
      <c r="P48" s="13"/>
      <c r="Q48" s="13"/>
      <c r="R48" s="14"/>
      <c r="S48" s="13"/>
      <c r="T48" s="13"/>
      <c r="U48" s="14"/>
      <c r="V48" s="13"/>
      <c r="W48" s="13"/>
      <c r="X48" s="14"/>
      <c r="Y48" s="13"/>
      <c r="Z48" s="13"/>
      <c r="AA48" s="14"/>
      <c r="AB48" s="14"/>
      <c r="AC48" s="29"/>
      <c r="AD48" s="31"/>
      <c r="AE48" s="42"/>
      <c r="AF48" s="4"/>
      <c r="AH48" s="25"/>
    </row>
    <row r="49" spans="1:34" s="24" customFormat="1" x14ac:dyDescent="0.2">
      <c r="B49" s="45"/>
      <c r="C49" s="45"/>
      <c r="D49" s="45"/>
      <c r="E49" s="45"/>
      <c r="F49" s="17"/>
      <c r="G49" s="17"/>
      <c r="H49" s="13"/>
      <c r="I49" s="13"/>
      <c r="J49" s="16"/>
      <c r="K49" s="16"/>
      <c r="L49" s="18"/>
      <c r="M49" s="16"/>
      <c r="N49" s="16"/>
      <c r="O49" s="14"/>
      <c r="P49" s="13"/>
      <c r="Q49" s="13"/>
      <c r="R49" s="14"/>
      <c r="S49" s="13"/>
      <c r="T49" s="13"/>
      <c r="U49" s="14"/>
      <c r="V49" s="13"/>
      <c r="W49" s="13"/>
      <c r="X49" s="14"/>
      <c r="Y49" s="13"/>
      <c r="Z49" s="13"/>
      <c r="AA49" s="14"/>
      <c r="AB49" s="14"/>
      <c r="AC49" s="29"/>
      <c r="AD49" s="31"/>
      <c r="AE49" s="42"/>
      <c r="AF49" s="4"/>
      <c r="AH49" s="25"/>
    </row>
    <row r="50" spans="1:34" s="24" customFormat="1" x14ac:dyDescent="0.2">
      <c r="B50" s="45"/>
      <c r="C50" s="45"/>
      <c r="D50" s="45"/>
      <c r="E50" s="45"/>
      <c r="F50" s="17"/>
      <c r="G50" s="17"/>
      <c r="H50" s="13"/>
      <c r="I50" s="13"/>
      <c r="J50" s="16"/>
      <c r="K50" s="16"/>
      <c r="L50" s="18"/>
      <c r="M50" s="16"/>
      <c r="N50" s="16"/>
      <c r="O50" s="14"/>
      <c r="P50" s="13"/>
      <c r="Q50" s="13"/>
      <c r="R50" s="14"/>
      <c r="S50" s="13"/>
      <c r="T50" s="13"/>
      <c r="U50" s="14"/>
      <c r="V50" s="13"/>
      <c r="W50" s="13"/>
      <c r="X50" s="14"/>
      <c r="Y50" s="13"/>
      <c r="Z50" s="13"/>
      <c r="AA50" s="14"/>
      <c r="AB50" s="14"/>
      <c r="AC50" s="29"/>
      <c r="AD50" s="31"/>
      <c r="AE50" s="42"/>
      <c r="AF50" s="4"/>
      <c r="AH50" s="25"/>
    </row>
    <row r="51" spans="1:34" s="24" customFormat="1" x14ac:dyDescent="0.2">
      <c r="B51" s="45"/>
      <c r="C51" s="45"/>
      <c r="D51" s="45"/>
      <c r="E51" s="45"/>
      <c r="F51" s="17"/>
      <c r="G51" s="17"/>
      <c r="H51" s="13"/>
      <c r="I51" s="13"/>
      <c r="J51" s="16"/>
      <c r="K51" s="16"/>
      <c r="L51" s="18"/>
      <c r="M51" s="16"/>
      <c r="N51" s="16"/>
      <c r="O51" s="14"/>
      <c r="P51" s="13"/>
      <c r="Q51" s="13"/>
      <c r="R51" s="14"/>
      <c r="S51" s="13"/>
      <c r="T51" s="13"/>
      <c r="U51" s="14"/>
      <c r="V51" s="13"/>
      <c r="W51" s="13"/>
      <c r="X51" s="14"/>
      <c r="Y51" s="13"/>
      <c r="Z51" s="13"/>
      <c r="AA51" s="14"/>
      <c r="AB51" s="14"/>
      <c r="AC51" s="29"/>
      <c r="AD51" s="31"/>
      <c r="AE51" s="42"/>
      <c r="AF51" s="4"/>
      <c r="AH51" s="25"/>
    </row>
    <row r="52" spans="1:34" s="24" customFormat="1" x14ac:dyDescent="0.2">
      <c r="B52" s="45"/>
      <c r="C52" s="45"/>
      <c r="D52" s="45"/>
      <c r="E52" s="45"/>
      <c r="F52" s="17"/>
      <c r="G52" s="17"/>
      <c r="H52" s="13"/>
      <c r="I52" s="13"/>
      <c r="J52" s="16"/>
      <c r="K52" s="16"/>
      <c r="L52" s="18"/>
      <c r="M52" s="16"/>
      <c r="N52" s="16"/>
      <c r="O52" s="14"/>
      <c r="P52" s="13"/>
      <c r="Q52" s="13"/>
      <c r="R52" s="14"/>
      <c r="S52" s="13"/>
      <c r="T52" s="13"/>
      <c r="U52" s="14"/>
      <c r="V52" s="13"/>
      <c r="W52" s="13"/>
      <c r="X52" s="14"/>
      <c r="Y52" s="13"/>
      <c r="Z52" s="13"/>
      <c r="AA52" s="14"/>
      <c r="AB52" s="14"/>
      <c r="AC52" s="29"/>
      <c r="AD52" s="31"/>
      <c r="AE52" s="42"/>
      <c r="AF52" s="4"/>
      <c r="AH52" s="25"/>
    </row>
    <row r="53" spans="1:34" s="24" customFormat="1" x14ac:dyDescent="0.2">
      <c r="A53" s="16"/>
      <c r="B53" s="45"/>
      <c r="C53" s="45"/>
      <c r="D53" s="45"/>
      <c r="E53" s="45"/>
      <c r="F53" s="17"/>
      <c r="G53" s="17"/>
      <c r="H53" s="13"/>
      <c r="I53" s="13"/>
      <c r="J53" s="16"/>
      <c r="K53" s="16"/>
      <c r="L53" s="18"/>
      <c r="M53" s="16"/>
      <c r="N53" s="16"/>
      <c r="O53" s="14"/>
      <c r="P53" s="13"/>
      <c r="Q53" s="13"/>
      <c r="R53" s="14"/>
      <c r="S53" s="13"/>
      <c r="T53" s="13"/>
      <c r="U53" s="14"/>
      <c r="V53" s="13"/>
      <c r="W53" s="13"/>
      <c r="X53" s="14"/>
      <c r="Y53" s="13"/>
      <c r="Z53" s="13"/>
      <c r="AA53" s="14"/>
      <c r="AB53" s="14"/>
      <c r="AC53" s="29"/>
      <c r="AD53" s="31"/>
      <c r="AE53" s="42"/>
      <c r="AF53" s="4"/>
      <c r="AH53" s="25"/>
    </row>
    <row r="54" spans="1:34" s="24" customFormat="1" x14ac:dyDescent="0.2">
      <c r="A54" s="16"/>
      <c r="B54" s="45"/>
      <c r="C54" s="45"/>
      <c r="D54" s="45"/>
      <c r="E54" s="45"/>
      <c r="F54" s="17"/>
      <c r="G54" s="17"/>
      <c r="H54" s="13"/>
      <c r="I54" s="13"/>
      <c r="J54" s="16"/>
      <c r="K54" s="16"/>
      <c r="L54" s="18"/>
      <c r="M54" s="16"/>
      <c r="N54" s="16"/>
      <c r="O54" s="14"/>
      <c r="P54" s="13"/>
      <c r="Q54" s="13"/>
      <c r="R54" s="14"/>
      <c r="S54" s="13"/>
      <c r="T54" s="13"/>
      <c r="U54" s="14"/>
      <c r="V54" s="13"/>
      <c r="W54" s="13"/>
      <c r="X54" s="14"/>
      <c r="Y54" s="13"/>
      <c r="Z54" s="13"/>
      <c r="AA54" s="14"/>
      <c r="AB54" s="14"/>
      <c r="AC54" s="29"/>
      <c r="AD54" s="31"/>
      <c r="AE54" s="42"/>
      <c r="AF54" s="4"/>
      <c r="AH54" s="25"/>
    </row>
    <row r="55" spans="1:34" s="24" customFormat="1" ht="12.75" customHeight="1" x14ac:dyDescent="0.2">
      <c r="A55" s="16"/>
      <c r="B55" s="45"/>
      <c r="C55" s="45"/>
      <c r="D55" s="45"/>
      <c r="E55" s="45"/>
      <c r="F55" s="17"/>
      <c r="G55" s="17"/>
      <c r="H55" s="13"/>
      <c r="I55" s="13"/>
      <c r="J55" s="16"/>
      <c r="K55" s="16"/>
      <c r="L55" s="18"/>
      <c r="M55" s="16"/>
      <c r="N55" s="16"/>
      <c r="O55" s="14"/>
      <c r="P55" s="13"/>
      <c r="Q55" s="13"/>
      <c r="R55" s="14"/>
      <c r="S55" s="13"/>
      <c r="T55" s="13"/>
      <c r="U55" s="14"/>
      <c r="V55" s="13"/>
      <c r="W55" s="13"/>
      <c r="X55" s="14"/>
      <c r="Y55" s="13"/>
      <c r="Z55" s="13"/>
      <c r="AA55" s="14"/>
      <c r="AB55" s="14"/>
      <c r="AC55" s="29"/>
      <c r="AD55" s="31"/>
      <c r="AE55" s="42"/>
      <c r="AF55" s="4"/>
      <c r="AH55" s="25"/>
    </row>
    <row r="56" spans="1:34" s="24" customFormat="1" ht="12.75" customHeight="1" x14ac:dyDescent="0.2">
      <c r="A56" s="16"/>
      <c r="B56" s="45"/>
      <c r="C56" s="45"/>
      <c r="D56" s="45"/>
      <c r="E56" s="45"/>
      <c r="F56" s="17"/>
      <c r="G56" s="17"/>
      <c r="H56" s="13"/>
      <c r="I56" s="13"/>
      <c r="J56" s="16"/>
      <c r="K56" s="16"/>
      <c r="L56" s="18"/>
      <c r="M56" s="16"/>
      <c r="N56" s="16"/>
      <c r="O56" s="14"/>
      <c r="P56" s="13"/>
      <c r="Q56" s="13"/>
      <c r="R56" s="14"/>
      <c r="S56" s="13"/>
      <c r="T56" s="13"/>
      <c r="U56" s="14"/>
      <c r="V56" s="13"/>
      <c r="W56" s="13"/>
      <c r="X56" s="14"/>
      <c r="Y56" s="13"/>
      <c r="Z56" s="13"/>
      <c r="AA56" s="14"/>
      <c r="AB56" s="14"/>
      <c r="AC56" s="29"/>
      <c r="AD56" s="31"/>
      <c r="AE56" s="42"/>
      <c r="AF56" s="4"/>
      <c r="AH56" s="25"/>
    </row>
    <row r="57" spans="1:34" s="24" customFormat="1" ht="12.75" customHeight="1" x14ac:dyDescent="0.2">
      <c r="A57" s="16"/>
      <c r="B57" s="45"/>
      <c r="C57" s="46"/>
      <c r="D57" s="45"/>
      <c r="E57" s="45"/>
      <c r="F57" s="45"/>
      <c r="G57" s="17"/>
      <c r="H57" s="13"/>
      <c r="I57" s="13"/>
      <c r="J57" s="16"/>
      <c r="K57" s="16"/>
      <c r="L57" s="18"/>
      <c r="M57" s="16"/>
      <c r="N57" s="16"/>
      <c r="O57" s="14"/>
      <c r="P57" s="13"/>
      <c r="Q57" s="13"/>
      <c r="R57" s="14"/>
      <c r="S57" s="13"/>
      <c r="T57" s="13"/>
      <c r="U57" s="14"/>
      <c r="V57" s="13"/>
      <c r="W57" s="13"/>
      <c r="X57" s="14"/>
      <c r="Y57" s="13"/>
      <c r="Z57" s="13"/>
      <c r="AA57" s="14"/>
      <c r="AB57" s="14"/>
      <c r="AC57" s="29"/>
      <c r="AD57" s="31"/>
      <c r="AE57" s="42"/>
      <c r="AF57" s="4"/>
      <c r="AH57" s="25"/>
    </row>
    <row r="58" spans="1:34" s="24" customFormat="1" ht="12.75" customHeight="1" x14ac:dyDescent="0.2">
      <c r="A58" s="45"/>
      <c r="B58" s="45"/>
      <c r="C58" s="45"/>
      <c r="D58" s="45"/>
      <c r="E58" s="45"/>
      <c r="F58" s="45"/>
      <c r="G58" s="17"/>
      <c r="H58" s="13"/>
      <c r="I58" s="13"/>
      <c r="J58" s="16"/>
      <c r="K58" s="16"/>
      <c r="L58" s="18"/>
      <c r="M58" s="16"/>
      <c r="N58" s="16"/>
      <c r="O58" s="14"/>
      <c r="P58" s="13"/>
      <c r="Q58" s="13"/>
      <c r="R58" s="14"/>
      <c r="S58" s="13"/>
      <c r="T58" s="13"/>
      <c r="U58" s="14"/>
      <c r="V58" s="13"/>
      <c r="W58" s="13"/>
      <c r="X58" s="14"/>
      <c r="Y58" s="13"/>
      <c r="Z58" s="13"/>
      <c r="AA58" s="14"/>
      <c r="AB58" s="14"/>
      <c r="AC58" s="29"/>
      <c r="AD58" s="31"/>
      <c r="AE58" s="42"/>
      <c r="AF58" s="4"/>
      <c r="AH58" s="25"/>
    </row>
    <row r="59" spans="1:34" s="24" customFormat="1" ht="12.75" customHeight="1" x14ac:dyDescent="0.2">
      <c r="A59" s="45"/>
      <c r="B59" s="45"/>
      <c r="C59" s="45"/>
      <c r="D59" s="45"/>
      <c r="E59" s="45"/>
      <c r="F59" s="45"/>
      <c r="G59" s="17"/>
      <c r="H59" s="13"/>
      <c r="I59" s="13"/>
      <c r="J59" s="16"/>
      <c r="K59" s="16"/>
      <c r="L59" s="18"/>
      <c r="M59" s="16"/>
      <c r="N59" s="16"/>
      <c r="O59" s="14"/>
      <c r="P59" s="13"/>
      <c r="Q59" s="13"/>
      <c r="R59" s="14"/>
      <c r="S59" s="13"/>
      <c r="T59" s="13"/>
      <c r="U59" s="14"/>
      <c r="V59" s="13"/>
      <c r="W59" s="13"/>
      <c r="X59" s="14"/>
      <c r="Y59" s="13"/>
      <c r="Z59" s="13"/>
      <c r="AA59" s="14"/>
      <c r="AB59" s="14"/>
      <c r="AC59" s="29"/>
      <c r="AD59" s="31"/>
      <c r="AE59" s="42"/>
      <c r="AF59" s="4"/>
      <c r="AH59" s="25"/>
    </row>
    <row r="60" spans="1:34" s="24" customFormat="1" ht="12.75" customHeight="1" x14ac:dyDescent="0.2">
      <c r="A60" s="45"/>
      <c r="B60" s="45"/>
      <c r="C60" s="45"/>
      <c r="D60" s="45"/>
      <c r="E60" s="45"/>
      <c r="F60" s="45"/>
      <c r="G60" s="17"/>
      <c r="H60" s="13"/>
      <c r="I60" s="13"/>
      <c r="J60" s="16"/>
      <c r="K60" s="16"/>
      <c r="L60" s="18"/>
      <c r="M60" s="16"/>
      <c r="N60" s="16"/>
      <c r="O60" s="14"/>
      <c r="P60" s="13"/>
      <c r="Q60" s="13"/>
      <c r="R60" s="14"/>
      <c r="S60" s="13"/>
      <c r="T60" s="13"/>
      <c r="U60" s="14"/>
      <c r="V60" s="13"/>
      <c r="W60" s="13"/>
      <c r="X60" s="14"/>
      <c r="Y60" s="13"/>
      <c r="Z60" s="13"/>
      <c r="AA60" s="14"/>
      <c r="AB60" s="14"/>
      <c r="AC60" s="29"/>
      <c r="AD60" s="31"/>
      <c r="AE60" s="42"/>
      <c r="AF60" s="4"/>
      <c r="AH60" s="25"/>
    </row>
    <row r="61" spans="1:34" s="24" customFormat="1" ht="12.75" customHeight="1" x14ac:dyDescent="0.2">
      <c r="A61" s="45"/>
      <c r="B61" s="45"/>
      <c r="C61" s="45"/>
      <c r="D61" s="45"/>
      <c r="E61" s="45"/>
      <c r="F61" s="45"/>
      <c r="G61" s="17"/>
      <c r="H61" s="13"/>
      <c r="I61" s="13"/>
      <c r="J61" s="16"/>
      <c r="K61" s="16"/>
      <c r="L61" s="18"/>
      <c r="M61" s="16"/>
      <c r="N61" s="16"/>
      <c r="O61" s="14"/>
      <c r="P61" s="13"/>
      <c r="Q61" s="13"/>
      <c r="R61" s="14"/>
      <c r="S61" s="13"/>
      <c r="T61" s="13"/>
      <c r="U61" s="14"/>
      <c r="V61" s="13"/>
      <c r="W61" s="13"/>
      <c r="X61" s="14"/>
      <c r="Y61" s="13"/>
      <c r="Z61" s="13"/>
      <c r="AA61" s="14"/>
      <c r="AB61" s="14"/>
      <c r="AC61" s="29"/>
      <c r="AD61" s="31"/>
      <c r="AE61" s="42"/>
      <c r="AF61" s="4"/>
      <c r="AH61" s="25"/>
    </row>
    <row r="62" spans="1:34" s="24" customFormat="1" x14ac:dyDescent="0.2">
      <c r="A62" s="45"/>
      <c r="B62" s="45"/>
      <c r="C62" s="45"/>
      <c r="D62" s="45"/>
      <c r="E62" s="45"/>
      <c r="F62" s="45"/>
      <c r="G62" s="17"/>
      <c r="H62" s="13"/>
      <c r="I62" s="13"/>
      <c r="J62" s="16"/>
      <c r="K62" s="16"/>
      <c r="L62" s="18"/>
      <c r="M62" s="16"/>
      <c r="N62" s="16"/>
      <c r="O62" s="14"/>
      <c r="P62" s="13"/>
      <c r="Q62" s="13"/>
      <c r="R62" s="14"/>
      <c r="S62" s="13"/>
      <c r="T62" s="13"/>
      <c r="U62" s="14"/>
      <c r="V62" s="13"/>
      <c r="W62" s="13"/>
      <c r="X62" s="14"/>
      <c r="Y62" s="13"/>
      <c r="Z62" s="13"/>
      <c r="AA62" s="14"/>
      <c r="AB62" s="14"/>
      <c r="AC62" s="29"/>
      <c r="AD62" s="33"/>
      <c r="AE62" s="43"/>
      <c r="AF62" s="44"/>
      <c r="AH62" s="25"/>
    </row>
    <row r="63" spans="1:34" s="24" customFormat="1" x14ac:dyDescent="0.2">
      <c r="A63" s="45"/>
      <c r="B63" s="45"/>
      <c r="C63" s="45"/>
      <c r="D63" s="45"/>
      <c r="E63" s="45"/>
      <c r="F63" s="45"/>
      <c r="G63" s="17"/>
      <c r="H63" s="13"/>
      <c r="I63" s="13"/>
      <c r="J63" s="16"/>
      <c r="K63" s="16"/>
      <c r="L63" s="18"/>
      <c r="M63" s="16"/>
      <c r="N63" s="16"/>
      <c r="O63" s="14"/>
      <c r="P63" s="13"/>
      <c r="Q63" s="13"/>
      <c r="R63" s="14"/>
      <c r="S63" s="13"/>
      <c r="T63" s="13"/>
      <c r="U63" s="14"/>
      <c r="V63" s="13"/>
      <c r="W63" s="13"/>
      <c r="X63" s="14"/>
      <c r="Y63" s="13"/>
      <c r="Z63" s="13"/>
      <c r="AA63" s="14"/>
      <c r="AB63" s="14"/>
      <c r="AC63" s="29"/>
      <c r="AD63" s="29"/>
      <c r="AE63" s="73"/>
      <c r="AF63" s="74"/>
      <c r="AH63" s="25"/>
    </row>
    <row r="64" spans="1:34" s="96" customFormat="1" ht="15.75" x14ac:dyDescent="0.2">
      <c r="A64" s="45"/>
      <c r="B64" s="45"/>
      <c r="C64" s="45"/>
      <c r="D64" s="45"/>
      <c r="E64" s="45"/>
      <c r="F64" s="45"/>
      <c r="G64" s="17"/>
      <c r="H64" s="13"/>
      <c r="I64" s="13"/>
      <c r="J64" s="16"/>
      <c r="K64" s="16"/>
      <c r="L64" s="18"/>
      <c r="M64" s="16"/>
      <c r="N64" s="16"/>
      <c r="O64" s="14"/>
      <c r="P64" s="13"/>
      <c r="Q64" s="13"/>
      <c r="R64" s="14"/>
      <c r="S64" s="13"/>
      <c r="T64" s="13"/>
      <c r="U64" s="14"/>
      <c r="V64" s="13"/>
      <c r="W64" s="13"/>
      <c r="X64" s="14"/>
      <c r="Y64" s="13"/>
      <c r="Z64" s="13"/>
      <c r="AA64" s="14"/>
      <c r="AB64" s="14"/>
      <c r="AC64" s="29"/>
      <c r="AD64" s="95"/>
      <c r="AF64" s="89"/>
      <c r="AH64" s="89"/>
    </row>
    <row r="65" spans="1:34" s="24" customFormat="1" x14ac:dyDescent="0.2">
      <c r="A65" s="45"/>
      <c r="B65" s="45"/>
      <c r="C65" s="45"/>
      <c r="D65" s="45"/>
      <c r="E65" s="45"/>
      <c r="F65" s="45"/>
      <c r="G65" s="17"/>
      <c r="H65" s="13"/>
      <c r="I65" s="13"/>
      <c r="J65" s="16"/>
      <c r="K65" s="16"/>
      <c r="L65" s="18"/>
      <c r="M65" s="16"/>
      <c r="N65" s="16"/>
      <c r="O65" s="14"/>
      <c r="P65" s="13"/>
      <c r="Q65" s="13"/>
      <c r="R65" s="14"/>
      <c r="S65" s="13"/>
      <c r="T65" s="13"/>
      <c r="U65" s="14"/>
      <c r="V65" s="13"/>
      <c r="W65" s="13"/>
      <c r="X65" s="14"/>
      <c r="Y65" s="13"/>
      <c r="Z65" s="13"/>
      <c r="AA65" s="14"/>
      <c r="AB65" s="14"/>
      <c r="AC65" s="29"/>
      <c r="AD65" s="29"/>
      <c r="AE65" s="73"/>
      <c r="AF65" s="74"/>
      <c r="AH65" s="25"/>
    </row>
    <row r="66" spans="1:34" s="24" customFormat="1" x14ac:dyDescent="0.2">
      <c r="A66" s="45"/>
      <c r="B66" s="45"/>
      <c r="C66" s="45"/>
      <c r="D66" s="45"/>
      <c r="E66" s="45"/>
      <c r="F66" s="45"/>
      <c r="G66" s="17"/>
      <c r="H66" s="13"/>
      <c r="I66" s="13"/>
      <c r="J66" s="16"/>
      <c r="K66" s="16"/>
      <c r="L66" s="18"/>
      <c r="M66" s="16"/>
      <c r="N66" s="16"/>
      <c r="O66" s="14"/>
      <c r="P66" s="13"/>
      <c r="Q66" s="13"/>
      <c r="R66" s="14"/>
      <c r="S66" s="13"/>
      <c r="T66" s="13"/>
      <c r="U66" s="14"/>
      <c r="V66" s="13"/>
      <c r="W66" s="13"/>
      <c r="X66" s="14"/>
      <c r="Y66" s="13"/>
      <c r="Z66" s="13"/>
      <c r="AA66" s="14"/>
      <c r="AB66" s="14"/>
      <c r="AC66" s="29"/>
      <c r="AD66" s="29"/>
      <c r="AE66" s="73"/>
      <c r="AF66" s="74"/>
      <c r="AH66" s="25"/>
    </row>
    <row r="67" spans="1:34" x14ac:dyDescent="0.2">
      <c r="A67" s="45"/>
      <c r="C67" s="45"/>
      <c r="E67" s="45"/>
      <c r="F67" s="45"/>
    </row>
    <row r="68" spans="1:34" s="90" customFormat="1" ht="15" x14ac:dyDescent="0.2">
      <c r="A68" s="45"/>
      <c r="B68" s="45"/>
      <c r="C68" s="45"/>
      <c r="D68" s="45"/>
      <c r="E68" s="45"/>
      <c r="F68" s="45"/>
      <c r="G68" s="17"/>
      <c r="H68" s="13"/>
      <c r="I68" s="13"/>
      <c r="J68" s="16"/>
      <c r="K68" s="16"/>
      <c r="L68" s="18"/>
      <c r="M68" s="16"/>
      <c r="N68" s="16"/>
      <c r="O68" s="14"/>
      <c r="P68" s="13"/>
      <c r="Q68" s="13"/>
      <c r="R68" s="14"/>
      <c r="S68" s="13"/>
      <c r="T68" s="13"/>
      <c r="U68" s="14"/>
      <c r="V68" s="13"/>
      <c r="W68" s="13"/>
      <c r="X68" s="14"/>
      <c r="Y68" s="13"/>
      <c r="Z68" s="13"/>
      <c r="AA68" s="14"/>
      <c r="AB68" s="14"/>
      <c r="AC68" s="29"/>
      <c r="AD68" s="92"/>
      <c r="AF68" s="91"/>
      <c r="AH68" s="91"/>
    </row>
    <row r="69" spans="1:34" x14ac:dyDescent="0.2">
      <c r="A69" s="45"/>
      <c r="C69" s="45"/>
      <c r="E69" s="45"/>
      <c r="F69" s="45"/>
    </row>
    <row r="70" spans="1:34" x14ac:dyDescent="0.2">
      <c r="A70" s="45"/>
      <c r="C70" s="45"/>
      <c r="E70" s="45"/>
      <c r="F70" s="45"/>
    </row>
    <row r="71" spans="1:34" x14ac:dyDescent="0.2">
      <c r="A71" s="45"/>
      <c r="C71" s="45"/>
      <c r="E71" s="45"/>
      <c r="F71" s="45"/>
    </row>
    <row r="72" spans="1:34" x14ac:dyDescent="0.2">
      <c r="A72" s="45"/>
      <c r="C72" s="45"/>
      <c r="E72" s="45"/>
      <c r="F72" s="45"/>
    </row>
    <row r="73" spans="1:34" x14ac:dyDescent="0.2">
      <c r="A73" s="45"/>
      <c r="C73" s="45"/>
      <c r="E73" s="45"/>
      <c r="F73" s="45"/>
    </row>
    <row r="74" spans="1:34" x14ac:dyDescent="0.2">
      <c r="A74" s="45"/>
      <c r="C74" s="45"/>
      <c r="E74" s="45"/>
      <c r="F74" s="45"/>
    </row>
    <row r="75" spans="1:34" x14ac:dyDescent="0.2">
      <c r="A75" s="45"/>
      <c r="C75" s="45"/>
      <c r="E75" s="45"/>
      <c r="F75" s="45"/>
    </row>
    <row r="76" spans="1:34" x14ac:dyDescent="0.2">
      <c r="A76" s="45"/>
      <c r="C76" s="45"/>
      <c r="E76" s="45"/>
      <c r="F76" s="45"/>
    </row>
    <row r="77" spans="1:34" x14ac:dyDescent="0.2">
      <c r="A77" s="45"/>
      <c r="C77" s="45"/>
      <c r="E77" s="45"/>
      <c r="F77" s="45"/>
    </row>
    <row r="78" spans="1:34" x14ac:dyDescent="0.2">
      <c r="A78" s="45"/>
      <c r="C78" s="45"/>
      <c r="E78" s="45"/>
      <c r="F78" s="45"/>
    </row>
    <row r="79" spans="1:34" x14ac:dyDescent="0.2">
      <c r="A79" s="45"/>
      <c r="C79" s="45"/>
      <c r="E79" s="45"/>
    </row>
  </sheetData>
  <mergeCells count="42">
    <mergeCell ref="F1:AC1"/>
    <mergeCell ref="P3:U3"/>
    <mergeCell ref="I3:I5"/>
    <mergeCell ref="J3:O3"/>
    <mergeCell ref="J4:K4"/>
    <mergeCell ref="O4:O5"/>
    <mergeCell ref="A2:A5"/>
    <mergeCell ref="G3:G5"/>
    <mergeCell ref="F2:AF2"/>
    <mergeCell ref="Y4:Z4"/>
    <mergeCell ref="C6:C13"/>
    <mergeCell ref="F13:G13"/>
    <mergeCell ref="H3:H5"/>
    <mergeCell ref="F3:F5"/>
    <mergeCell ref="F7:G7"/>
    <mergeCell ref="F8:G8"/>
    <mergeCell ref="AF3:AF5"/>
    <mergeCell ref="P4:Q4"/>
    <mergeCell ref="AA4:AA5"/>
    <mergeCell ref="V4:W4"/>
    <mergeCell ref="S4:T4"/>
    <mergeCell ref="AE3:AE5"/>
    <mergeCell ref="D23:D36"/>
    <mergeCell ref="AC3:AC5"/>
    <mergeCell ref="R4:R5"/>
    <mergeCell ref="L4:L5"/>
    <mergeCell ref="D6:D22"/>
    <mergeCell ref="U4:U5"/>
    <mergeCell ref="M4:N4"/>
    <mergeCell ref="V3:AA3"/>
    <mergeCell ref="X4:X5"/>
    <mergeCell ref="B2:D5"/>
    <mergeCell ref="F10:G10"/>
    <mergeCell ref="A6:A22"/>
    <mergeCell ref="A23:A36"/>
    <mergeCell ref="B23:B29"/>
    <mergeCell ref="B30:B36"/>
    <mergeCell ref="C23:C29"/>
    <mergeCell ref="C30:C36"/>
    <mergeCell ref="B14:B21"/>
    <mergeCell ref="C14:C21"/>
    <mergeCell ref="B6:B13"/>
  </mergeCells>
  <phoneticPr fontId="0" type="noConversion"/>
  <printOptions horizontalCentered="1"/>
  <pageMargins left="0.4" right="0.27" top="0.56000000000000005" bottom="0.56999999999999995" header="0.51181102362204722" footer="0.51181102362204722"/>
  <pageSetup paperSize="9" scale="5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Mintatanterv</vt:lpstr>
      <vt:lpstr>Megjegyzések</vt:lpstr>
      <vt:lpstr>Összefoglaló</vt:lpstr>
      <vt:lpstr>Megjegyzések!Nyomtatási_terület</vt:lpstr>
      <vt:lpstr>Mintatanterv!Nyomtatási_terület</vt:lpstr>
      <vt:lpstr>Összefoglaló!Nyomtatási_terület</vt:lpstr>
    </vt:vector>
  </TitlesOfParts>
  <Company>BCE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levaym</dc:creator>
  <cp:lastModifiedBy>Pusztai Péter</cp:lastModifiedBy>
  <cp:lastPrinted>2017-08-23T14:23:17Z</cp:lastPrinted>
  <dcterms:created xsi:type="dcterms:W3CDTF">2006-03-16T06:37:00Z</dcterms:created>
  <dcterms:modified xsi:type="dcterms:W3CDTF">2019-12-10T17:23:11Z</dcterms:modified>
</cp:coreProperties>
</file>