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https://unicorvinus.sharepoint.com/teams/CLOUD_Iroda/Shared Documents/PROJEKTEK/ÉLŐ/EKÖP_2026/FIN_felhivas_mellekletek/"/>
    </mc:Choice>
  </mc:AlternateContent>
  <xr:revisionPtr revIDLastSave="697" documentId="8_{510E45DD-5B14-4890-82B8-C1A8AE6013A5}" xr6:coauthVersionLast="47" xr6:coauthVersionMax="47" xr10:uidLastSave="{995D2EEB-2D59-445A-9ED0-44BDE5A9E478}"/>
  <workbookProtection workbookAlgorithmName="SHA-512" workbookHashValue="eE0lgdoUJ1uIDZwkHUO5R1B3QmECWM8ovCzZVjRDZd8SfUhAHxUjm94eXWBR/ZGbqxxgqd2l6PIYDN/KK4S7yA==" workbookSaltValue="VlH6omYoRyNMgD4jpGdP1g==" workbookSpinCount="100000" lockStructure="1"/>
  <bookViews>
    <workbookView xWindow="28680" yWindow="-120" windowWidth="29040" windowHeight="15720" xr2:uid="{66EA9BB5-2952-4F81-A0A0-9027F103FA98}"/>
  </bookViews>
  <sheets>
    <sheet name="Pályázati adatlap_Data Sheet" sheetId="4" r:id="rId1"/>
    <sheet name="Segédlet   Guide" sheetId="5" r:id="rId2"/>
    <sheet name="legördülő" sheetId="2" r:id="rId3"/>
    <sheet name="legördülő 2" sheetId="6" state="hidden" r:id="rId4"/>
    <sheet name="legördülő_tudományági" sheetId="7" state="hidden" r:id="rId5"/>
  </sheets>
  <externalReferences>
    <externalReference r:id="rId6"/>
  </externalReferences>
  <definedNames>
    <definedName name="_1_hittudományok">legördülő_tudományági!$D$3</definedName>
    <definedName name="_xlnm._FilterDatabase" localSheetId="2" hidden="1">legördülő!$A$2:$AA$56</definedName>
    <definedName name="_xlnm._FilterDatabase" localSheetId="0" hidden="1">'Pályázati adatlap_Data Sheet'!$A$2:$S$139</definedName>
    <definedName name="Agrártudományok">legördülő_tudományági!$B$3:$B$7</definedName>
    <definedName name="Agrártudományok_ENG">legördülő_tudományági!$B$28:$B$32</definedName>
    <definedName name="alap_elsos">Táblázat7[alapképzés (leendő első éves)]</definedName>
    <definedName name="alap_felsobb">Táblázat1[alapképzés (leendő felsőbb éves)]</definedName>
    <definedName name="alap_list">legördülő!$A$21:$A$22</definedName>
    <definedName name="Bölcsészettudományok">legördülő_tudományági!$C$3:$C$12</definedName>
    <definedName name="Bölcsészettudományok_ENG">legördülő_tudományági!$C$28:$C$37</definedName>
    <definedName name="doktori">Táblázat11[doktori hallgató]</definedName>
    <definedName name="doktori_list">legördülő!$C$21</definedName>
    <definedName name="doktorvaromanyos">Táblázat12[fiatal oktató, kutató - doktorvárományos]</definedName>
    <definedName name="fiatal_ok_kut_list">legördülő!$D$21:$D$22</definedName>
    <definedName name="Hittudományok">legördülő_tudományági!$D$3</definedName>
    <definedName name="Hittudományok_ENG">legördülő_tudományági!$D$28</definedName>
    <definedName name="kategoria">[1]Munka1!$D$1:$D$5</definedName>
    <definedName name="KÓD">[1]Munka3!#REF!</definedName>
    <definedName name="mester_elso_osztatlan">Táblázat9[mesterképzés (leendő első éves MA - OSZTATLAN mesterképzés)]</definedName>
    <definedName name="mester_elso_osztott">Táblázat10[mesterképzés (leendő első éves MA - osztott mesterképzés)]</definedName>
    <definedName name="mester_felsobb">Táblázat8[mesterképzés (leendő felsőbb éves)]</definedName>
    <definedName name="mester_list">legördülő!$B$21:$B$23</definedName>
    <definedName name="munkarend1">[1]Munka1!$E$1:$E$5</definedName>
    <definedName name="Műszaki_tudományok">legördülő_tudományági!$E$3:$E$12</definedName>
    <definedName name="Műszaki_tudományok_ENG">legördülő_tudományági!$E$28:$E$37</definedName>
    <definedName name="Művészetek">legördülő_tudományági!$F$3:$F$10</definedName>
    <definedName name="Művészetek_ENG">legördülő_tudományági!$F$28:$F$35</definedName>
    <definedName name="_xlnm.Print_Area" localSheetId="0">'Pályázati adatlap_Data Sheet'!$B$1:$E$70</definedName>
    <definedName name="Orvostudományok">legördülő_tudományági!$G$3:$G$7</definedName>
    <definedName name="Orvostudományok_ENG">legördülő_tudományági!$G$28:$G$32</definedName>
    <definedName name="posztdoktor">Táblázat13[fiatal oktató, kutató - posztdoktor]</definedName>
    <definedName name="Társadalomtudományok">legördülő_tudományági!$H$3:$H$12</definedName>
    <definedName name="Társadalomtudományok_ENG">legördülő_tudományági!$H$28:$H$37</definedName>
    <definedName name="Természettudományok">legördülő_tudományági!$I$3:$I$8</definedName>
    <definedName name="Természettudományok_ENG">legördülő_tudományági!$I$28:$I$33</definedName>
    <definedName name="tudomanyag">[1]Munka1!$H$1:$H$55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4" l="1"/>
  <c r="D41" i="4" l="1"/>
  <c r="F70" i="4"/>
  <c r="F69" i="4"/>
  <c r="F31" i="4"/>
  <c r="H31" i="4" s="1"/>
  <c r="A14" i="2"/>
  <c r="A15" i="2"/>
  <c r="A16" i="2"/>
  <c r="A13" i="2"/>
  <c r="D22" i="2"/>
  <c r="D21" i="2"/>
  <c r="C21" i="2"/>
  <c r="B22" i="2"/>
  <c r="B23" i="2"/>
  <c r="B21" i="2"/>
  <c r="A22" i="2"/>
  <c r="A21" i="2"/>
  <c r="C42" i="4"/>
  <c r="F50" i="4"/>
  <c r="H50" i="4" s="1"/>
  <c r="H48" i="4"/>
  <c r="F49" i="4"/>
  <c r="H49" i="4" s="1"/>
  <c r="F47" i="4"/>
  <c r="H47" i="4" s="1"/>
  <c r="F36" i="4" l="1"/>
  <c r="F68" i="4"/>
  <c r="F67" i="4"/>
  <c r="F66" i="4"/>
  <c r="F63" i="4"/>
  <c r="H63" i="4" s="1"/>
  <c r="F59" i="4"/>
  <c r="F58" i="4"/>
  <c r="F57" i="4"/>
  <c r="F56" i="4"/>
  <c r="F55" i="4"/>
  <c r="H55" i="4" s="1"/>
  <c r="F54" i="4"/>
  <c r="F53" i="4"/>
  <c r="F35" i="4"/>
  <c r="H70" i="4"/>
  <c r="F46" i="4"/>
  <c r="F73" i="4"/>
  <c r="F64" i="4"/>
  <c r="H64" i="4" s="1"/>
  <c r="F37" i="4"/>
  <c r="F65" i="4"/>
  <c r="H65" i="4" s="1"/>
  <c r="F62" i="4"/>
  <c r="F44" i="4"/>
  <c r="F34" i="4"/>
  <c r="F33" i="4"/>
  <c r="F32" i="4"/>
  <c r="F28" i="4"/>
  <c r="F27" i="4"/>
  <c r="F26" i="4"/>
  <c r="F25" i="4"/>
  <c r="F23" i="4"/>
  <c r="F22" i="4"/>
  <c r="F21" i="4"/>
  <c r="F20" i="4"/>
  <c r="F18" i="4"/>
  <c r="F17" i="4"/>
  <c r="F16" i="4"/>
  <c r="F14" i="4"/>
  <c r="F13" i="4"/>
  <c r="F12" i="4"/>
  <c r="F11" i="4"/>
  <c r="F10" i="4"/>
  <c r="F9" i="4"/>
  <c r="F8" i="4"/>
  <c r="F7" i="4"/>
  <c r="F6" i="4"/>
  <c r="F5" i="4"/>
  <c r="X28" i="2"/>
  <c r="F92" i="4" l="1"/>
  <c r="F81" i="4" l="1"/>
  <c r="S118" i="4"/>
  <c r="S126" i="4"/>
  <c r="S119" i="4"/>
  <c r="S117" i="4"/>
  <c r="S116" i="4"/>
  <c r="S104" i="4"/>
  <c r="S100" i="4"/>
  <c r="H69" i="4"/>
  <c r="H58" i="4"/>
  <c r="F93" i="4" l="1"/>
  <c r="F94" i="4"/>
  <c r="F100" i="4"/>
  <c r="H17" i="4" l="1"/>
  <c r="H8" i="4"/>
  <c r="H5" i="4"/>
  <c r="H38" i="4"/>
  <c r="H29" i="4"/>
  <c r="H15" i="4"/>
  <c r="H19" i="4"/>
  <c r="H24" i="4"/>
  <c r="H51" i="4"/>
  <c r="H60" i="4"/>
  <c r="H37" i="4"/>
  <c r="F87" i="4"/>
  <c r="F82" i="4"/>
  <c r="H59" i="4"/>
  <c r="H57" i="4"/>
  <c r="H56" i="4"/>
  <c r="H54" i="4"/>
  <c r="H53" i="4"/>
  <c r="H66" i="4"/>
  <c r="H52" i="4" l="1"/>
  <c r="H62" i="4"/>
  <c r="H36" i="4"/>
  <c r="H35" i="4"/>
  <c r="F113" i="4"/>
  <c r="H32" i="4"/>
  <c r="H34" i="4" l="1"/>
  <c r="H33" i="4"/>
  <c r="H30" i="4" l="1"/>
  <c r="F114" i="4"/>
  <c r="F107" i="4"/>
  <c r="F106" i="4"/>
  <c r="F105" i="4"/>
  <c r="F104" i="4"/>
  <c r="F102" i="4"/>
  <c r="F101" i="4"/>
  <c r="F97" i="4"/>
  <c r="F96" i="4"/>
  <c r="F95" i="4"/>
  <c r="F89" i="4"/>
  <c r="F88" i="4"/>
  <c r="F86" i="4"/>
  <c r="F85" i="4"/>
  <c r="F84" i="4"/>
  <c r="F83" i="4"/>
  <c r="F78" i="4"/>
  <c r="F77" i="4"/>
  <c r="F76" i="4"/>
  <c r="F75" i="4"/>
  <c r="F74" i="4"/>
  <c r="H68" i="4"/>
  <c r="H67" i="4"/>
  <c r="H46" i="4"/>
  <c r="H44" i="4"/>
  <c r="H28" i="4"/>
  <c r="H27" i="4"/>
  <c r="H26" i="4"/>
  <c r="H25" i="4"/>
  <c r="H23" i="4"/>
  <c r="H22" i="4"/>
  <c r="H21" i="4"/>
  <c r="H20" i="4"/>
  <c r="H18" i="4"/>
  <c r="H16" i="4"/>
  <c r="H14" i="4"/>
  <c r="H13" i="4"/>
  <c r="H12" i="4"/>
  <c r="H11" i="4"/>
  <c r="H10" i="4"/>
  <c r="H9" i="4"/>
  <c r="H7" i="4"/>
  <c r="H6" i="4"/>
  <c r="H61" i="4" l="1"/>
  <c r="H4" i="4"/>
  <c r="H43" i="4"/>
  <c r="J36" i="4"/>
  <c r="H1" i="4" l="1"/>
  <c r="C3" i="4" s="1"/>
  <c r="E52" i="4" l="1"/>
  <c r="E61" i="4"/>
  <c r="E43" i="4"/>
  <c r="E4" i="4"/>
  <c r="E30" i="4"/>
</calcChain>
</file>

<file path=xl/sharedStrings.xml><?xml version="1.0" encoding="utf-8"?>
<sst xmlns="http://schemas.openxmlformats.org/spreadsheetml/2006/main" count="995" uniqueCount="716">
  <si>
    <t>HIÁNYOS KITÖLTÉS !!!   INCOMPLETE FILLING!!!</t>
  </si>
  <si>
    <t>HIÁNYOS KITÖLTÉS !!!</t>
  </si>
  <si>
    <t>12 hónap   (doktori képzés, fiatal oktató,kutató esetén)</t>
  </si>
  <si>
    <t>összetett ,,HA képlet"
 (kitöltés ellenőrzéséhez)</t>
  </si>
  <si>
    <t>kötelezően kitöltendő mező       mandatory field</t>
  </si>
  <si>
    <t>INCOMPLETE FILLING!!!</t>
  </si>
  <si>
    <r>
      <t xml:space="preserve">2024 évi EKÖP ÖSZTÖNDÍJ kiírás </t>
    </r>
    <r>
      <rPr>
        <b/>
        <sz val="12"/>
        <color theme="1"/>
        <rFont val="Calibri"/>
        <family val="2"/>
        <charset val="238"/>
        <scheme val="minor"/>
      </rPr>
      <t>CÉLCSOPORT</t>
    </r>
    <r>
      <rPr>
        <b/>
        <sz val="9"/>
        <color theme="1"/>
        <rFont val="Calibri"/>
        <family val="2"/>
        <charset val="238"/>
        <scheme val="minor"/>
      </rPr>
      <t xml:space="preserve"> (kitöltéshez)</t>
    </r>
  </si>
  <si>
    <t>egyéb infó 
(EKÖP)</t>
  </si>
  <si>
    <t>Dokumentum csatolása 
(EKÖP)</t>
  </si>
  <si>
    <r>
      <t xml:space="preserve">Dokumentum csatolás </t>
    </r>
    <r>
      <rPr>
        <b/>
        <sz val="12"/>
        <color rgb="FFFF0000"/>
        <rFont val="Calibri"/>
        <family val="2"/>
        <charset val="238"/>
        <scheme val="minor"/>
      </rPr>
      <t>INFÓ GOMB</t>
    </r>
    <r>
      <rPr>
        <b/>
        <sz val="9"/>
        <color theme="1"/>
        <rFont val="Calibri"/>
        <family val="2"/>
        <charset val="238"/>
        <scheme val="minor"/>
      </rPr>
      <t xml:space="preserve">
(EKÖP)</t>
    </r>
  </si>
  <si>
    <t xml:space="preserve">darabszám korlát, méret,file kiterjesztés, csatolmány név prefix (monogram_dokumentum megnevezés) 
</t>
  </si>
  <si>
    <t>prefix</t>
  </si>
  <si>
    <t>karakterszám</t>
  </si>
  <si>
    <t>MINDENKINEK KÖTELEZŐ</t>
  </si>
  <si>
    <t>1.</t>
  </si>
  <si>
    <t>2.</t>
  </si>
  <si>
    <t>3.</t>
  </si>
  <si>
    <t>4.</t>
  </si>
  <si>
    <t>5.</t>
  </si>
  <si>
    <t>6.</t>
  </si>
  <si>
    <t>7.</t>
  </si>
  <si>
    <r>
      <rPr>
        <b/>
        <sz val="9"/>
        <color rgb="FF00B050"/>
        <rFont val="Calibri"/>
        <family val="2"/>
        <charset val="238"/>
        <scheme val="minor"/>
      </rPr>
      <t xml:space="preserve">MINDENKI </t>
    </r>
    <r>
      <rPr>
        <sz val="9"/>
        <color rgb="FF00B050"/>
        <rFont val="Calibri"/>
        <family val="2"/>
        <charset val="238"/>
        <scheme val="minor"/>
      </rPr>
      <t xml:space="preserve">
( külföldi külön kezelendő )</t>
    </r>
  </si>
  <si>
    <t>8.</t>
  </si>
  <si>
    <t>9.</t>
  </si>
  <si>
    <t>9.1.</t>
  </si>
  <si>
    <t>9.2.</t>
  </si>
  <si>
    <t>10.</t>
  </si>
  <si>
    <t>10.1.</t>
  </si>
  <si>
    <t>10.2.</t>
  </si>
  <si>
    <t>10.3.</t>
  </si>
  <si>
    <t>10.4.</t>
  </si>
  <si>
    <t>11.</t>
  </si>
  <si>
    <t>11.1.</t>
  </si>
  <si>
    <t>11.2.</t>
  </si>
  <si>
    <t>11.3.</t>
  </si>
  <si>
    <t>11.4.</t>
  </si>
  <si>
    <t>-</t>
  </si>
  <si>
    <t>Fiatal oktató, kutató
Young lecturer, researcher</t>
  </si>
  <si>
    <t>g</t>
  </si>
  <si>
    <t>Fiatal oktató, kutató - posztdoktor  
Young lecturer, researcher - postdoctoral fellow</t>
  </si>
  <si>
    <t>TÖRÖLHETŐ</t>
  </si>
  <si>
    <t>12 hónap / 12 months</t>
  </si>
  <si>
    <t>legördülő lista aktualizálva</t>
  </si>
  <si>
    <t>x</t>
  </si>
  <si>
    <t>?</t>
  </si>
  <si>
    <t xml:space="preserve">IX. pont miatt </t>
  </si>
  <si>
    <t>pályázati kategóriához infó</t>
  </si>
  <si>
    <t>KÖTELEZŐ 
doktori képzés</t>
  </si>
  <si>
    <t>II. bölcsészettudományok</t>
  </si>
  <si>
    <t>6 neveléstudományok</t>
  </si>
  <si>
    <t>II. humanities</t>
  </si>
  <si>
    <t>6 educational sciences</t>
  </si>
  <si>
    <t>KÖTELEZŐ 
alap / mester / doktori képzés</t>
  </si>
  <si>
    <t xml:space="preserve">új kiírás feltételezi hogy leendő első évesnek is van benyújtáskor témavezetője </t>
  </si>
  <si>
    <t>Társadalom- és Politikatudományi Intézet 
(Institute of Social and Political Sciences)</t>
  </si>
  <si>
    <t>értékelési szempontrendszerhez ??</t>
  </si>
  <si>
    <t>TÖRÖLHETŐ, vagy  szükséges blokk?</t>
  </si>
  <si>
    <t>önköltséges / self-funded</t>
  </si>
  <si>
    <t>X</t>
  </si>
  <si>
    <t>nem / no</t>
  </si>
  <si>
    <r>
      <rPr>
        <b/>
        <sz val="9"/>
        <color rgb="FFFF0000"/>
        <rFont val="Calibri"/>
        <family val="2"/>
        <charset val="238"/>
        <scheme val="minor"/>
      </rPr>
      <t xml:space="preserve">VI. 6-as pontra adott IGEN válasz esetén </t>
    </r>
    <r>
      <rPr>
        <sz val="9"/>
        <color rgb="FF7030A0"/>
        <rFont val="Calibri"/>
        <family val="2"/>
        <charset val="238"/>
        <scheme val="minor"/>
      </rPr>
      <t xml:space="preserve">
</t>
    </r>
    <r>
      <rPr>
        <sz val="9"/>
        <color rgb="FF00B050"/>
        <rFont val="Calibri"/>
        <family val="2"/>
        <charset val="238"/>
        <scheme val="minor"/>
      </rPr>
      <t>Kötelező  alap / mester / doktori képzés</t>
    </r>
  </si>
  <si>
    <t>Legmagasabb iskolai képzettségre 
vonatkozó adatok</t>
  </si>
  <si>
    <r>
      <t xml:space="preserve">VIII.  </t>
    </r>
    <r>
      <rPr>
        <b/>
        <sz val="11"/>
        <color rgb="FF0070C0"/>
        <rFont val="Georgia"/>
        <family val="1"/>
        <charset val="238"/>
      </rPr>
      <t>Leendő</t>
    </r>
    <r>
      <rPr>
        <b/>
        <sz val="11"/>
        <color theme="1"/>
        <rFont val="Georgia"/>
        <family val="1"/>
        <charset val="238"/>
      </rPr>
      <t xml:space="preserve"> </t>
    </r>
    <r>
      <rPr>
        <b/>
        <sz val="11"/>
        <color rgb="FF0070C0"/>
        <rFont val="Georgia"/>
        <family val="1"/>
        <charset val="238"/>
      </rPr>
      <t>Alap-,  vagy osztatlan mesterképzésesn pályázók esetén</t>
    </r>
    <r>
      <rPr>
        <b/>
        <sz val="11"/>
        <color theme="1"/>
        <rFont val="Georgia"/>
        <family val="1"/>
        <charset val="238"/>
      </rPr>
      <t xml:space="preserve">  a legmagasabb képzettségi szintre vonatkozó adatok</t>
    </r>
  </si>
  <si>
    <t>alap-,  mesterképzés</t>
  </si>
  <si>
    <t xml:space="preserve">Leendő első éves (igen/nem): </t>
  </si>
  <si>
    <t>KÖTELEZŐ 
alap-,  mesterképzés</t>
  </si>
  <si>
    <t>Középfokú végzettség:</t>
  </si>
  <si>
    <r>
      <rPr>
        <b/>
        <sz val="9"/>
        <color rgb="FFFF0000"/>
        <rFont val="Calibri"/>
        <family val="2"/>
        <charset val="238"/>
        <scheme val="minor"/>
      </rPr>
      <t xml:space="preserve">VIII. 1-es pontra adott IGEN válasz esetén </t>
    </r>
    <r>
      <rPr>
        <sz val="9"/>
        <color rgb="FF7030A0"/>
        <rFont val="Calibri"/>
        <family val="2"/>
        <charset val="238"/>
        <scheme val="minor"/>
      </rPr>
      <t xml:space="preserve">
</t>
    </r>
    <r>
      <rPr>
        <sz val="9"/>
        <color rgb="FF00B050"/>
        <rFont val="Calibri"/>
        <family val="2"/>
        <charset val="238"/>
        <scheme val="minor"/>
      </rPr>
      <t>KÖTELEZŐ alap-,  mesterképzés</t>
    </r>
  </si>
  <si>
    <t>Intézmény teljes neve:</t>
  </si>
  <si>
    <t>Intézmény címe:</t>
  </si>
  <si>
    <t>Érettségi bizonyítvány száma:</t>
  </si>
  <si>
    <t>Érettségi bizonyítvány kelte:</t>
  </si>
  <si>
    <t>További, a kutatási témához kapcsolódó képzettség:</t>
  </si>
  <si>
    <r>
      <t>IX.</t>
    </r>
    <r>
      <rPr>
        <b/>
        <sz val="11"/>
        <color rgb="FFFF0000"/>
        <rFont val="Georgia"/>
        <family val="1"/>
        <charset val="238"/>
      </rPr>
      <t xml:space="preserve"> </t>
    </r>
    <r>
      <rPr>
        <b/>
        <sz val="11"/>
        <color rgb="FF0070C0"/>
        <rFont val="Georgia"/>
        <family val="1"/>
        <charset val="238"/>
      </rPr>
      <t xml:space="preserve">Osztott mesterképzés, doktori képzés, </t>
    </r>
    <r>
      <rPr>
        <b/>
        <sz val="11"/>
        <color rgb="FFFF0000"/>
        <rFont val="Georgia"/>
        <family val="1"/>
        <charset val="238"/>
      </rPr>
      <t>doktorvárományosi</t>
    </r>
    <r>
      <rPr>
        <b/>
        <sz val="11"/>
        <color rgb="FF0070C0"/>
        <rFont val="Georgia"/>
        <family val="1"/>
        <charset val="238"/>
      </rPr>
      <t xml:space="preserve"> pályázatra pályázók esetén</t>
    </r>
    <r>
      <rPr>
        <b/>
        <sz val="11"/>
        <color theme="1"/>
        <rFont val="Georgia"/>
        <family val="1"/>
        <charset val="238"/>
      </rPr>
      <t xml:space="preserve"> a  legmagasabb képzettségi szintre vonatkozó adatok :</t>
    </r>
  </si>
  <si>
    <t>mesterképzés, doktori képzés, fiatal oktató kutató</t>
  </si>
  <si>
    <t xml:space="preserve">Leendő vagy jelenlegi osztott mesterképzés , doktori képzés hallgatója vagy PhD fokozatot még nem szerzett fiatal oktató, kutató? (igen/nem): </t>
  </si>
  <si>
    <t>nem</t>
  </si>
  <si>
    <t>KÖTELEZŐ 
mesterképzés, doktori képzés, fiatal oktató kutató</t>
  </si>
  <si>
    <t xml:space="preserve">Képzettség megnevezése: </t>
  </si>
  <si>
    <r>
      <rPr>
        <b/>
        <sz val="9"/>
        <color rgb="FFFF0000"/>
        <rFont val="Calibri"/>
        <family val="2"/>
        <charset val="238"/>
        <scheme val="minor"/>
      </rPr>
      <t xml:space="preserve">IX. 1-es pontra adott IGEN válasz esetén </t>
    </r>
    <r>
      <rPr>
        <sz val="9"/>
        <color rgb="FF7030A0"/>
        <rFont val="Calibri"/>
        <family val="2"/>
        <charset val="238"/>
        <scheme val="minor"/>
      </rPr>
      <t xml:space="preserve">
</t>
    </r>
    <r>
      <rPr>
        <sz val="9"/>
        <color rgb="FF00B050"/>
        <rFont val="Calibri"/>
        <family val="2"/>
        <charset val="238"/>
        <scheme val="minor"/>
      </rPr>
      <t>KÖTELEZŐ mesterképzés, doktori képzés, fiatal oktató kutató</t>
    </r>
  </si>
  <si>
    <t>Intézmény neve:</t>
  </si>
  <si>
    <t>Kar neve:</t>
  </si>
  <si>
    <t>Intézmény, Kar (rövidített neve):</t>
  </si>
  <si>
    <t xml:space="preserve">Intézmény címe: </t>
  </si>
  <si>
    <t xml:space="preserve">Oklevél száma: </t>
  </si>
  <si>
    <t xml:space="preserve">Oklevél kelte: </t>
  </si>
  <si>
    <t xml:space="preserve">Oklevél minősítése: </t>
  </si>
  <si>
    <r>
      <t xml:space="preserve">X. </t>
    </r>
    <r>
      <rPr>
        <b/>
        <sz val="11"/>
        <color rgb="FFFF0000"/>
        <rFont val="Georgia"/>
        <family val="1"/>
        <charset val="238"/>
      </rPr>
      <t xml:space="preserve"> </t>
    </r>
    <r>
      <rPr>
        <b/>
        <sz val="11"/>
        <color rgb="FF0070C0"/>
        <rFont val="Georgia"/>
        <family val="1"/>
        <charset val="238"/>
      </rPr>
      <t>Fiatal oktató, kutató esetén</t>
    </r>
    <r>
      <rPr>
        <b/>
        <sz val="11"/>
        <color rgb="FFFF0000"/>
        <rFont val="Georgia"/>
        <family val="1"/>
        <charset val="238"/>
      </rPr>
      <t xml:space="preserve"> </t>
    </r>
    <r>
      <rPr>
        <b/>
        <sz val="11"/>
        <color theme="1"/>
        <rFont val="Georgia"/>
        <family val="1"/>
        <charset val="238"/>
      </rPr>
      <t>a PhD/DLA minősítésre vonatkozó adatok  (amennyiben a PhD/DLA fokozatát a pályázat benyújtásáig nem szerezte meg, de várhatóan az ösztöndíjas jogviszony kezdetéig megszerzi - a PhD/DLA fokozat megszerzése az ösztöndíjas jogviszony megszerzésének feltétele - kérjük, hogy a PhD/DLA fokozat megszerzésének várható időponját a 4. pontban jelölje):</t>
    </r>
  </si>
  <si>
    <t>fiatal oktató kutató</t>
  </si>
  <si>
    <r>
      <t xml:space="preserve">ha igen a válasz, akkor csatolnia kelljen mint alátámasztót
</t>
    </r>
    <r>
      <rPr>
        <b/>
        <sz val="9"/>
        <color rgb="FFFF0000"/>
        <rFont val="Calibri"/>
        <family val="2"/>
        <charset val="238"/>
        <scheme val="minor"/>
      </rPr>
      <t>Fiatal oktató / kutatón belül csak kell a két kategória megkülönböztetése</t>
    </r>
  </si>
  <si>
    <t xml:space="preserve">PhD/DLA fokozatát megszerezte (igen/nem): </t>
  </si>
  <si>
    <t>KÖTELEZŐ  fiatal oktató kutató</t>
  </si>
  <si>
    <t>Igen és Nem válasz esetén 
KÖTELEZŐEN CSATOLANDÓ</t>
  </si>
  <si>
    <r>
      <rPr>
        <b/>
        <sz val="9"/>
        <color rgb="FFFF0000"/>
        <rFont val="Calibri"/>
        <family val="2"/>
        <charset val="238"/>
        <scheme val="minor"/>
      </rPr>
      <t xml:space="preserve">X.1-es pontban adott IGEN esetén: </t>
    </r>
    <r>
      <rPr>
        <sz val="9"/>
        <color theme="1"/>
        <rFont val="Calibri"/>
        <family val="2"/>
        <charset val="238"/>
        <scheme val="minor"/>
      </rPr>
      <t xml:space="preserve">
202 ...... -e utáni PhD/DLA fokozat megszerzését igazoló dokumentum </t>
    </r>
  </si>
  <si>
    <t>feltölthető 1 db  /max. 5 Mb méret/ JPG, Jpeg vagy PDF 
(várhatóan 1 oldalas dokumentum)</t>
  </si>
  <si>
    <r>
      <rPr>
        <b/>
        <sz val="9"/>
        <color rgb="FF0070C0"/>
        <rFont val="Calibri"/>
        <family val="2"/>
        <charset val="238"/>
        <scheme val="minor"/>
      </rPr>
      <t>EKÖP24_XY Phd fokozat_ig</t>
    </r>
    <r>
      <rPr>
        <sz val="9"/>
        <color rgb="FFFF0000"/>
        <rFont val="Calibri"/>
        <family val="2"/>
        <charset val="238"/>
        <scheme val="minor"/>
      </rPr>
      <t xml:space="preserve">
(X.I-es pontra adott IGEN válasz esetén)</t>
    </r>
  </si>
  <si>
    <t xml:space="preserve">doktori képzésben abszolutóriumot szerzett (igen/nem): </t>
  </si>
  <si>
    <r>
      <rPr>
        <b/>
        <sz val="9"/>
        <color rgb="FFFF0000"/>
        <rFont val="Calibri"/>
        <family val="2"/>
        <charset val="238"/>
        <scheme val="minor"/>
      </rPr>
      <t xml:space="preserve">X.1-es pontra adott NEM  válasz esetén </t>
    </r>
    <r>
      <rPr>
        <sz val="9"/>
        <color rgb="FF7030A0"/>
        <rFont val="Calibri"/>
        <family val="2"/>
        <charset val="238"/>
        <scheme val="minor"/>
      </rPr>
      <t xml:space="preserve">
</t>
    </r>
    <r>
      <rPr>
        <sz val="9"/>
        <color rgb="FF00B050"/>
        <rFont val="Calibri"/>
        <family val="2"/>
        <charset val="238"/>
        <scheme val="minor"/>
      </rPr>
      <t>KÖTELEZŐ  fiatal oktató kutató</t>
    </r>
  </si>
  <si>
    <r>
      <rPr>
        <b/>
        <sz val="9"/>
        <color rgb="FFFF0000"/>
        <rFont val="Calibri"/>
        <family val="2"/>
        <charset val="238"/>
        <scheme val="minor"/>
      </rPr>
      <t xml:space="preserve">X. 1-es pontban adott NEM válasz és 
X.2-es pontban adott IGEN válaszesetén: </t>
    </r>
    <r>
      <rPr>
        <sz val="9"/>
        <color theme="1"/>
        <rFont val="Calibri"/>
        <family val="2"/>
        <charset val="238"/>
        <scheme val="minor"/>
      </rPr>
      <t xml:space="preserve">
abszolutórium megszerzését igazoló (EDT Iroda által kiállított) dokumentum     </t>
    </r>
    <r>
      <rPr>
        <sz val="9"/>
        <color rgb="FFFF0000"/>
        <rFont val="Calibri"/>
        <family val="2"/>
        <charset val="238"/>
        <scheme val="minor"/>
      </rPr>
      <t>vagy</t>
    </r>
    <r>
      <rPr>
        <sz val="9"/>
        <color theme="1"/>
        <rFont val="Calibri"/>
        <family val="2"/>
        <charset val="238"/>
        <scheme val="minor"/>
      </rPr>
      <t xml:space="preserve">
</t>
    </r>
    <r>
      <rPr>
        <b/>
        <sz val="9"/>
        <color rgb="FFFF0000"/>
        <rFont val="Calibri"/>
        <family val="2"/>
        <charset val="238"/>
        <scheme val="minor"/>
      </rPr>
      <t>X. 1-es pontban adott NEM válasz és X.2-es pontban adott NEM válasz esetén:</t>
    </r>
    <r>
      <rPr>
        <sz val="9"/>
        <color rgb="FFFF0000"/>
        <rFont val="Calibri"/>
        <family val="2"/>
        <charset val="238"/>
        <scheme val="minor"/>
      </rPr>
      <t xml:space="preserve"> </t>
    </r>
    <r>
      <rPr>
        <sz val="9"/>
        <color theme="1"/>
        <rFont val="Calibri"/>
        <family val="2"/>
        <charset val="238"/>
        <scheme val="minor"/>
      </rPr>
      <t xml:space="preserve">
pályázó által aláírt nyilatkozat arról, hogy az ösztöndíjszerződés megkötéséig az abszolutóriumot várhatóan megszerzi  (amennyiben a pályázó az abszolutóriumot nem szerezte meg)
</t>
    </r>
    <r>
      <rPr>
        <sz val="9"/>
        <color rgb="FFFF0000"/>
        <rFont val="Calibri"/>
        <family val="2"/>
        <charset val="238"/>
        <scheme val="minor"/>
      </rPr>
      <t>kettő feltétel  együttes teljesülése esetén !!!</t>
    </r>
  </si>
  <si>
    <r>
      <rPr>
        <b/>
        <sz val="9"/>
        <color rgb="FF0070C0"/>
        <rFont val="Calibri"/>
        <family val="2"/>
        <charset val="238"/>
        <scheme val="minor"/>
      </rPr>
      <t>EKÖP24_XY abszolutorium_ig</t>
    </r>
    <r>
      <rPr>
        <sz val="9"/>
        <color rgb="FFFF0000"/>
        <rFont val="Calibri"/>
        <family val="2"/>
        <charset val="238"/>
        <scheme val="minor"/>
      </rPr>
      <t xml:space="preserve">
(X.2-es pontra adott IGEN  válasz esetén)
</t>
    </r>
    <r>
      <rPr>
        <b/>
        <sz val="9"/>
        <color rgb="FF0070C0"/>
        <rFont val="Calibri"/>
        <family val="2"/>
        <charset val="238"/>
        <scheme val="minor"/>
      </rPr>
      <t xml:space="preserve">
EKÖP24_XY nyilatkozat abszolutoriumrol
</t>
    </r>
    <r>
      <rPr>
        <sz val="9"/>
        <color rgb="FFFF0000"/>
        <rFont val="Calibri"/>
        <family val="2"/>
        <charset val="238"/>
        <scheme val="minor"/>
      </rPr>
      <t>(X.2-es pontra adott NEM  válasz esetén)</t>
    </r>
  </si>
  <si>
    <t>PhD/DLA fokozat megszerzésének felsőoktatási intézménye, doktori iskolája:</t>
  </si>
  <si>
    <t>PhD/DLA fokozat megszerzésének időpontja:</t>
  </si>
  <si>
    <t xml:space="preserve">PhD/DLA minősítése: </t>
  </si>
  <si>
    <t>PhD/DLA fokozat megszerzésének várható időpontja:</t>
  </si>
  <si>
    <t>Többletpontok megállapításához 
kapcsolódó információk</t>
  </si>
  <si>
    <r>
      <t xml:space="preserve">XI. </t>
    </r>
    <r>
      <rPr>
        <b/>
        <sz val="11"/>
        <color rgb="FFFF0000"/>
        <rFont val="Georgia"/>
        <family val="1"/>
        <charset val="238"/>
      </rPr>
      <t xml:space="preserve"> </t>
    </r>
    <r>
      <rPr>
        <b/>
        <sz val="11"/>
        <color rgb="FF0070C0"/>
        <rFont val="Georgia"/>
        <family val="1"/>
        <charset val="238"/>
      </rPr>
      <t xml:space="preserve">Alap-, mesterképzés, </t>
    </r>
    <r>
      <rPr>
        <b/>
        <sz val="11"/>
        <color rgb="FFFF0000"/>
        <rFont val="Georgia"/>
        <family val="1"/>
        <charset val="238"/>
      </rPr>
      <t>doktori pályázat I</t>
    </r>
    <r>
      <rPr>
        <b/>
        <sz val="11"/>
        <color rgb="FF0070C0"/>
        <rFont val="Georgia"/>
        <family val="1"/>
        <charset val="238"/>
      </rPr>
      <t xml:space="preserve"> kategória esetén</t>
    </r>
    <r>
      <rPr>
        <b/>
        <sz val="11"/>
        <color theme="1"/>
        <rFont val="Georgia"/>
        <family val="1"/>
        <charset val="238"/>
      </rPr>
      <t xml:space="preserve"> Országos Tudományos Diákköri Konferencia - Pro Scientia/Arte Aranyérem:</t>
    </r>
  </si>
  <si>
    <t xml:space="preserve">korábbi TÖBBLETPONT, megtartjuk? </t>
  </si>
  <si>
    <t>Pro Scienti Aranyérmet nyert (igen/nem):</t>
  </si>
  <si>
    <t>Igen válasz esetén 
KÖTELEZŐEN CSATOLANDÓ</t>
  </si>
  <si>
    <t>Pro Scientia/Arte Aranyérmet elnyerését igazoló dokumentum (pl. oklevél)</t>
  </si>
  <si>
    <t>feltölthető 1 db  /max.5 MB méret/ JPG, Jpeg vagy PDF 
(várhatóan 1 oldalas dokumentum)</t>
  </si>
  <si>
    <r>
      <t>EKÖP24_XY P</t>
    </r>
    <r>
      <rPr>
        <b/>
        <sz val="10"/>
        <color rgb="FFFF0000"/>
        <rFont val="Calibri"/>
        <family val="2"/>
        <charset val="238"/>
        <scheme val="minor"/>
      </rPr>
      <t>ro Scientia aranyerem</t>
    </r>
    <r>
      <rPr>
        <b/>
        <sz val="10"/>
        <color rgb="FF0070C0"/>
        <rFont val="Calibri"/>
        <family val="2"/>
        <charset val="238"/>
        <scheme val="minor"/>
      </rPr>
      <t>_ig</t>
    </r>
  </si>
  <si>
    <t>Amennyiben igen, melyik évben:</t>
  </si>
  <si>
    <t>Amennyiben igen, milyen tudományterületen (szekcióban): (legördülő menü)</t>
  </si>
  <si>
    <r>
      <t xml:space="preserve">XII. </t>
    </r>
    <r>
      <rPr>
        <b/>
        <sz val="11"/>
        <color rgb="FF0070C0"/>
        <rFont val="Georgia"/>
        <family val="1"/>
        <charset val="238"/>
      </rPr>
      <t xml:space="preserve">Alap-, mesterképzés, </t>
    </r>
    <r>
      <rPr>
        <b/>
        <sz val="11"/>
        <color rgb="FFFF0000"/>
        <rFont val="Georgia"/>
        <family val="1"/>
        <charset val="238"/>
      </rPr>
      <t xml:space="preserve">doktori pályázat I </t>
    </r>
    <r>
      <rPr>
        <b/>
        <sz val="11"/>
        <color rgb="FF0070C0"/>
        <rFont val="Georgia"/>
        <family val="1"/>
        <charset val="238"/>
      </rPr>
      <t>kategória esetén</t>
    </r>
    <r>
      <rPr>
        <b/>
        <sz val="11"/>
        <color theme="1"/>
        <rFont val="Georgia"/>
        <family val="1"/>
        <charset val="238"/>
      </rPr>
      <t xml:space="preserve"> Országos Tudományos Diákköri Konferencián elért eredmények:</t>
    </r>
  </si>
  <si>
    <t>OTDK-n ért-e el eredményt (igen/nem):</t>
  </si>
  <si>
    <t>OTDK Konferencián való versenyeredményt igazoló dokumentum (pl. oklevél)</t>
  </si>
  <si>
    <t>feltölthető 1 db  /max. 5 MB méret/ JPG, Jpeg vagy PDF 
(várhatóan 1 oldalas dokumentum)</t>
  </si>
  <si>
    <t>EKÖP24_XY OTDK_ig</t>
  </si>
  <si>
    <t>Amennyben igen, úgy hányadik helyezést:</t>
  </si>
  <si>
    <r>
      <t>XIII.</t>
    </r>
    <r>
      <rPr>
        <b/>
        <sz val="11"/>
        <color rgb="FF0070C0"/>
        <rFont val="Georgia"/>
        <family val="1"/>
        <charset val="238"/>
      </rPr>
      <t xml:space="preserve"> Alap-, mesterképzés esetén </t>
    </r>
    <r>
      <rPr>
        <b/>
        <sz val="11"/>
        <color theme="1"/>
        <rFont val="Georgia"/>
        <family val="1"/>
        <charset val="238"/>
      </rPr>
      <t>Scimago Journal Ranking szerinti Q1/Q2 és/vagy a Magyar Tudományos Akadémia tudományos osztályai által “A” vagy “B” kategóriába sorolt folyóiratokban megjelent tudományos publikáció adatai:</t>
    </r>
  </si>
  <si>
    <t>Közlemény címe</t>
  </si>
  <si>
    <t>A folyóirat, kiadvány megnevezése, évfolyama, száma, a megjelenés paramétereivel</t>
  </si>
  <si>
    <t>lehet hogy lesz hozzá csatolandó, ha nem online megjelenésű ?</t>
  </si>
  <si>
    <t>???</t>
  </si>
  <si>
    <t>Online megjelenés esetén az elérhetőség linkje</t>
  </si>
  <si>
    <r>
      <t>XIV. MTMT azonosító/link megadása (amennyiben van). Az MTMT kötelező tudományos pályázatok esetén a</t>
    </r>
    <r>
      <rPr>
        <b/>
        <sz val="11"/>
        <color rgb="FF0070C0"/>
        <rFont val="Georgia"/>
        <family val="1"/>
        <charset val="238"/>
      </rPr>
      <t xml:space="preserve"> doktori </t>
    </r>
    <r>
      <rPr>
        <b/>
        <sz val="11"/>
        <color rgb="FFFF0000"/>
        <rFont val="Georgia"/>
        <family val="1"/>
        <charset val="238"/>
      </rPr>
      <t>(kivéve leendő doktori hallgató)</t>
    </r>
    <r>
      <rPr>
        <b/>
        <sz val="11"/>
        <rFont val="Georgia"/>
        <family val="1"/>
        <charset val="238"/>
      </rPr>
      <t xml:space="preserve">, a </t>
    </r>
    <r>
      <rPr>
        <b/>
        <sz val="11"/>
        <color rgb="FF0070C0"/>
        <rFont val="Georgia"/>
        <family val="1"/>
        <charset val="238"/>
      </rPr>
      <t>"Tudománnyal fel!" és a Bolyai+ pályázati kategóriákban</t>
    </r>
    <r>
      <rPr>
        <b/>
        <sz val="11"/>
        <rFont val="Georgia"/>
        <family val="1"/>
        <charset val="238"/>
      </rPr>
      <t xml:space="preserve">: </t>
    </r>
  </si>
  <si>
    <t>MTMT azonosító:</t>
  </si>
  <si>
    <t>MTMT link:</t>
  </si>
  <si>
    <r>
      <t xml:space="preserve">XV. Eddigi tudományos/művészeti tevékenységek </t>
    </r>
    <r>
      <rPr>
        <b/>
        <sz val="11"/>
        <color rgb="FFFF0000"/>
        <rFont val="Georgia"/>
        <family val="1"/>
        <charset val="238"/>
      </rPr>
      <t>(dokumentummal igazolt tevékenységek, sorok bővíthetőek)</t>
    </r>
    <r>
      <rPr>
        <b/>
        <sz val="11"/>
        <rFont val="Georgia"/>
        <family val="1"/>
        <charset val="238"/>
      </rPr>
      <t>, amennyiben van a pályázónak MTMT-je, úgy az ott nem található tevékenységek</t>
    </r>
  </si>
  <si>
    <t>MINDENKI</t>
  </si>
  <si>
    <r>
      <t xml:space="preserve">korábbi TÖBBLETPONT
</t>
    </r>
    <r>
      <rPr>
        <b/>
        <sz val="9"/>
        <color rgb="FFFF0000"/>
        <rFont val="Calibri"/>
        <family val="2"/>
        <charset val="238"/>
        <scheme val="minor"/>
      </rPr>
      <t>sorok száma 30-ig akár növelhető</t>
    </r>
    <r>
      <rPr>
        <sz val="9"/>
        <color rgb="FFFF0000"/>
        <rFont val="Calibri"/>
        <family val="2"/>
        <charset val="238"/>
        <scheme val="minor"/>
      </rPr>
      <t>, a mellékletek elnevezése a sorszámot tükrözi</t>
    </r>
  </si>
  <si>
    <r>
      <t xml:space="preserve">mező kitöltése esetén 
</t>
    </r>
    <r>
      <rPr>
        <b/>
        <sz val="9"/>
        <color theme="1"/>
        <rFont val="Calibri"/>
        <family val="2"/>
        <charset val="238"/>
        <scheme val="minor"/>
      </rPr>
      <t>KÖTELEZŐEN CSATOLANDÓ</t>
    </r>
  </si>
  <si>
    <t>XV.1-es pontban megadott tudományos tevékenység alátámasztására szolgáló dokumentum</t>
  </si>
  <si>
    <t>feltölthető 1 db  /max.5 Mb méret/ JPG, Jpeg vagy PDF 
(várhatóan  több oldalas dokumentum akár)</t>
  </si>
  <si>
    <t>XY_EKÖP24 Tud tev_ig  XV_1</t>
  </si>
  <si>
    <t>XV.2-es pontban megadott tudományos tevékenység alátámasztására szolgáló dokumentum</t>
  </si>
  <si>
    <t>XY_EKÖP24 Tud tev_ig  XV_2</t>
  </si>
  <si>
    <t>.....</t>
  </si>
  <si>
    <t>XV…....-es pontban megadott tudományos tevékenység alátámasztására szolgáló dokumentum</t>
  </si>
  <si>
    <t>XY_EKÖP24 Tud tev_ig  XV_...</t>
  </si>
  <si>
    <t>30.</t>
  </si>
  <si>
    <t>XV.30-as pontban megadott tudományos tevékenység alátámasztására szolgáló dokumentum</t>
  </si>
  <si>
    <t>XY_EKÖP24 Tud tev_ig  XV_30</t>
  </si>
  <si>
    <r>
      <t xml:space="preserve">XVI. Amely tudományos/művészeti tevékenységet dokumentummal nem lehet igazolni, annak szöveges feltüntetését itt kérjük megadni; </t>
    </r>
    <r>
      <rPr>
        <b/>
        <sz val="11"/>
        <color rgb="FFFF0000"/>
        <rFont val="Georgia"/>
        <family val="1"/>
        <charset val="238"/>
      </rPr>
      <t>(sorok bővíthetőek)</t>
    </r>
  </si>
  <si>
    <r>
      <t xml:space="preserve">korábbi TÖBBLETPONT, megtartjuk? 
</t>
    </r>
    <r>
      <rPr>
        <b/>
        <sz val="9"/>
        <color rgb="FFFF0000"/>
        <rFont val="Calibri"/>
        <family val="2"/>
        <charset val="238"/>
        <scheme val="minor"/>
      </rPr>
      <t>Sorok száma bővíthető</t>
    </r>
  </si>
  <si>
    <t>….</t>
  </si>
  <si>
    <r>
      <t>XVII. Eddigi tanulmányait/tudományos tevékenységét elismerő díjak</t>
    </r>
    <r>
      <rPr>
        <b/>
        <sz val="11"/>
        <color rgb="FFFF0000"/>
        <rFont val="Georgia"/>
        <family val="1"/>
        <charset val="238"/>
      </rPr>
      <t xml:space="preserve"> (sorok bővíthetőek);</t>
    </r>
    <r>
      <rPr>
        <b/>
        <sz val="11"/>
        <color rgb="FF0070C0"/>
        <rFont val="Georgia"/>
        <family val="1"/>
        <charset val="238"/>
      </rPr>
      <t xml:space="preserve"> </t>
    </r>
  </si>
  <si>
    <t>XVII.1.-es pontban megadott tanulmányait / tudományos tevékenységeit elismerő díj alátámasztására szolgáló dokumentum</t>
  </si>
  <si>
    <t>XVII.2.-es pontban megadott tanulmányait / tudományos tevékenységeit elismerő díj alátámasztására szolgáló dokumentum</t>
  </si>
  <si>
    <t>További benyújtott / elnyert ösztöndíjak</t>
  </si>
  <si>
    <t>XIX. További elnyert/Benyújtott ösztöndíjakra vonatkozó adatok</t>
  </si>
  <si>
    <t>ÖSZZEFÉRHETETLENSÉGI KÖRÖKHÖZ</t>
  </si>
  <si>
    <r>
      <t xml:space="preserve">A megpályázott EKÖP-ösztöndíjas időszakra vonatkozóan elnyert </t>
    </r>
    <r>
      <rPr>
        <b/>
        <u/>
        <sz val="11"/>
        <color theme="1"/>
        <rFont val="Georgia"/>
        <family val="1"/>
        <charset val="238"/>
      </rPr>
      <t xml:space="preserve">egyéb ösztöndíj </t>
    </r>
    <r>
      <rPr>
        <b/>
        <sz val="11"/>
        <color theme="1"/>
        <rFont val="Georgia"/>
        <family val="1"/>
        <charset val="238"/>
      </rPr>
      <t>megnevezése:</t>
    </r>
  </si>
  <si>
    <t>1.1.</t>
  </si>
  <si>
    <t>Az elnyert ösztöndíj időszaka:</t>
  </si>
  <si>
    <t>1.2.</t>
  </si>
  <si>
    <t>Az elnyert ösztöndíj összege:</t>
  </si>
  <si>
    <r>
      <t xml:space="preserve">A megpályázott UNKP-ösztöndíjas  időszakra vonatkozóan </t>
    </r>
    <r>
      <rPr>
        <b/>
        <u/>
        <sz val="11"/>
        <color theme="1"/>
        <rFont val="Georgia"/>
        <family val="1"/>
        <charset val="238"/>
      </rPr>
      <t>megpályázott</t>
    </r>
    <r>
      <rPr>
        <b/>
        <sz val="11"/>
        <color theme="1"/>
        <rFont val="Georgia"/>
        <family val="1"/>
        <charset val="238"/>
      </rPr>
      <t xml:space="preserve"> </t>
    </r>
    <r>
      <rPr>
        <b/>
        <u/>
        <sz val="11"/>
        <color theme="1"/>
        <rFont val="Georgia"/>
        <family val="1"/>
        <charset val="238"/>
      </rPr>
      <t>egyéb ösztöndíj</t>
    </r>
    <r>
      <rPr>
        <b/>
        <sz val="11"/>
        <color theme="1"/>
        <rFont val="Georgia"/>
        <family val="1"/>
        <charset val="238"/>
      </rPr>
      <t xml:space="preserve"> megnevezése:</t>
    </r>
  </si>
  <si>
    <t>2.1.</t>
  </si>
  <si>
    <t>A döntés várható időpontja:</t>
  </si>
  <si>
    <t>2.2.</t>
  </si>
  <si>
    <t>A megpályázott ösztöndíj időszaka:</t>
  </si>
  <si>
    <t>2.3.</t>
  </si>
  <si>
    <t>A megpályázott  ösztöndíj összege:</t>
  </si>
  <si>
    <t xml:space="preserve">a feltöltendő mellékletetket előzetesen le kell tudnia tölteni, s majd aláírva vissza feltöltenie  </t>
  </si>
  <si>
    <t>online kitölthető formok előzetes terv képét feltenni a  kiírás mellékletek közé tájékoztató jelleggel</t>
  </si>
  <si>
    <t>Ösztöndíjas kategória (1. szint)</t>
  </si>
  <si>
    <t>Katgeória 2. szin (pontosítás)</t>
  </si>
  <si>
    <t>többszinteshez lista megfeleltetés</t>
  </si>
  <si>
    <t>Munkarend</t>
  </si>
  <si>
    <t>Mesterképzés típusa</t>
  </si>
  <si>
    <t>Finanszírozás</t>
  </si>
  <si>
    <t>Alapképzés   
Undergraduate studies</t>
  </si>
  <si>
    <t>nem releváns</t>
  </si>
  <si>
    <t>nem nyújtottam be</t>
  </si>
  <si>
    <t>alapképzés</t>
  </si>
  <si>
    <t>abszolutóriumot szerzett és fokozatát még nem szerezte meg (doktorvárományos)</t>
  </si>
  <si>
    <t>nappali (teljes idejű) képzés /
full-time training</t>
  </si>
  <si>
    <t>Agrártudományi</t>
  </si>
  <si>
    <t>I.1.</t>
  </si>
  <si>
    <t>I.1 (agrártudományok/állatorvosi tudományok)</t>
  </si>
  <si>
    <t>I.1 (agricultural sciences/veterinary sciences)</t>
  </si>
  <si>
    <t>2016/2017</t>
  </si>
  <si>
    <t>Tehetséggel fel!</t>
  </si>
  <si>
    <t>2020. július</t>
  </si>
  <si>
    <t>Agrár</t>
  </si>
  <si>
    <t>osztott / divided</t>
  </si>
  <si>
    <t>igen / yes</t>
  </si>
  <si>
    <t>tanulmányi vesenyek</t>
  </si>
  <si>
    <t>helyezések</t>
  </si>
  <si>
    <t>Intézetek, Kutatóközpontok</t>
  </si>
  <si>
    <t>Doktori Iskolák</t>
  </si>
  <si>
    <t>Mesterképzés 
Master's studies</t>
  </si>
  <si>
    <t>Alapképzés (leendő felsőbb éves)  
Undergraduate studies (prospective upperclassman)</t>
  </si>
  <si>
    <t>alap_felsobb</t>
  </si>
  <si>
    <t xml:space="preserve">Felsőoktatási Alapképzés Hallgatói Kutatói Ösztöndíj </t>
  </si>
  <si>
    <t>mesterképzés</t>
  </si>
  <si>
    <t>fokozatát 5 éven belül  szerezte (posztdoktor)</t>
  </si>
  <si>
    <t>levelező képzés 
correspondence training</t>
  </si>
  <si>
    <t>magyar állami ösztöndíjas</t>
  </si>
  <si>
    <t>Állam- és Jogtudományi</t>
  </si>
  <si>
    <t>I.2.</t>
  </si>
  <si>
    <t>I.2 (agrártudományok/állattenyésztési tudományok)</t>
  </si>
  <si>
    <t>I.2 (agricultural sciences/animal husbandry sciences)</t>
  </si>
  <si>
    <t>2017/2018</t>
  </si>
  <si>
    <t>2020. augusztus</t>
  </si>
  <si>
    <t>Államtudományi</t>
  </si>
  <si>
    <t>osztatlan / undivided</t>
  </si>
  <si>
    <t>magyar állami ösztöndíjas / Hungarian state scholarship recipient</t>
  </si>
  <si>
    <t>Országos Művészeti Tanulmányi Versenyek</t>
  </si>
  <si>
    <t>aranyérem</t>
  </si>
  <si>
    <t>Adatelemzés és Informatika Intézet 
(Institute of Data Analytics and Information Systems)</t>
  </si>
  <si>
    <t>Doktori képzés -  PhD program</t>
  </si>
  <si>
    <t>Alapképzés (leendő első éves)  
Undergraduate studies (prospective freshman)</t>
  </si>
  <si>
    <t>alap_elsos</t>
  </si>
  <si>
    <t xml:space="preserve">Felsőoktatási Mesterképzés Hallgatói Kutatói Ösztöndíj </t>
  </si>
  <si>
    <t>doktori képzés</t>
  </si>
  <si>
    <t>esti képzés /
evening training</t>
  </si>
  <si>
    <t>magyar állami részösztöndíjas</t>
  </si>
  <si>
    <t>Biológia</t>
  </si>
  <si>
    <t>I.3.</t>
  </si>
  <si>
    <t>I.3 (agrártudományok/élelmiszertudományok)</t>
  </si>
  <si>
    <t>I.3 (agricultural sciences/food sciences)</t>
  </si>
  <si>
    <t>2018/2019</t>
  </si>
  <si>
    <t>2020. szeptember</t>
  </si>
  <si>
    <t>Bölcsészettudomány</t>
  </si>
  <si>
    <t>magyar állami részösztöndíjas / Hungarian state partial scholarship recipient</t>
  </si>
  <si>
    <t>Szakmai Előkészítő Tárgyak Versenye (SZÉTV)</t>
  </si>
  <si>
    <t>ezüstérem</t>
  </si>
  <si>
    <t>Operáció és Döntés Intézet 
(Institute of Operations and Decision Sciences)</t>
  </si>
  <si>
    <t>Mesterképzés (leendő felsőbb éves) 
Master's studies (prospective upperclassman)</t>
  </si>
  <si>
    <t>mester_felsobb</t>
  </si>
  <si>
    <t>Felsőoktatási Doktori Hallgatói Kutatói Ösztöndíj</t>
  </si>
  <si>
    <t>fiatal oktató, kutató</t>
  </si>
  <si>
    <t>távoktatás /
distance learning</t>
  </si>
  <si>
    <t>önköltséges</t>
  </si>
  <si>
    <t>Fizika, Földtudományok és Matematika</t>
  </si>
  <si>
    <t>I.4.</t>
  </si>
  <si>
    <t>I.4 (agrártudományok/erdészeti és vadgazdálkodási tudományok)</t>
  </si>
  <si>
    <t>I.4 (agricultural sciences/forestry and wildlife management sciences)</t>
  </si>
  <si>
    <t>2019/2020</t>
  </si>
  <si>
    <t>doktori képzés első két év</t>
  </si>
  <si>
    <t>2020. október</t>
  </si>
  <si>
    <t>doktorjelölt</t>
  </si>
  <si>
    <t>Gazdaságtudományok</t>
  </si>
  <si>
    <t>Ágazati és Ágazaton kívüli Szakmai érettségi Vizsgatárgyak verselnye (ÁSZÉV)</t>
  </si>
  <si>
    <t>bronzérem</t>
  </si>
  <si>
    <t>Fenntartható Fejlődés Intézet 
(Institute of Sustainable Development)</t>
  </si>
  <si>
    <t>Mesterképzés (leendő első éves MA - OSZTATLAN mesterképzés) 
Master's studies (prospective first-year MA - undivided master's program)</t>
  </si>
  <si>
    <t>mester_elso_osztatlan</t>
  </si>
  <si>
    <t>„Tudománnyal fel!”  Felsőoktatási Doktorvárományosi és Posztdoktori Kutatói Ösztöndíj</t>
  </si>
  <si>
    <t>Had- és Rendészettudományi</t>
  </si>
  <si>
    <t>I.5.</t>
  </si>
  <si>
    <t>I.5 (agrártudományok/növénytermesztési és kertészeti tudományok)</t>
  </si>
  <si>
    <t>I.5 (agricultural sciences/plant breeding and horticultural sciences)</t>
  </si>
  <si>
    <t>2020/2021</t>
  </si>
  <si>
    <t>doktori képzés második két év</t>
  </si>
  <si>
    <t>2020. november</t>
  </si>
  <si>
    <t>Tudománnyal fel!</t>
  </si>
  <si>
    <t>Informatika</t>
  </si>
  <si>
    <t>Corvinus ösztöndíjas / Corvinus scholarship</t>
  </si>
  <si>
    <t>Középiskolai Tudományos Diákkörök Országos Konferenciája (TUDOK)</t>
  </si>
  <si>
    <t>különdíj</t>
  </si>
  <si>
    <t>Közgazdaságtan Intézet 
(Institute of Economics)</t>
  </si>
  <si>
    <t>Mesterképzés (leendő első éves MA - osztott mesterképzés) 
Master's studies (prospective first-year MA - divided master's program)</t>
  </si>
  <si>
    <t>mester_elso_osztott</t>
  </si>
  <si>
    <t>Bolyai+ Felsőoktatási Fiatal Oktatói, Kutatói Ösztöndíj</t>
  </si>
  <si>
    <t>Humán Tudományi</t>
  </si>
  <si>
    <t>II.1.</t>
  </si>
  <si>
    <t>II.1 (bölcsészettudományok/filozófiai tudományok)</t>
  </si>
  <si>
    <t>II.1 (humanities/philosophical sciences)</t>
  </si>
  <si>
    <t>2021/2022</t>
  </si>
  <si>
    <t>doktorvárományos vagy posztdoktor</t>
  </si>
  <si>
    <t>2020. december</t>
  </si>
  <si>
    <t>Jogi</t>
  </si>
  <si>
    <t>,, Ifjú tudósok" tudományos középiskolai vetélkedő</t>
  </si>
  <si>
    <t>dicséret</t>
  </si>
  <si>
    <t>Marketing- és Kommunikációtudományi Intézet 
(Institute of Marketing and Communication Sciences)</t>
  </si>
  <si>
    <t>doktori</t>
  </si>
  <si>
    <t>„Tehetséggel fel!” Felsőoktatást Megkezdő Kutatói Ösztöndíj</t>
  </si>
  <si>
    <t>Informatika Tudományi</t>
  </si>
  <si>
    <t>II.2.</t>
  </si>
  <si>
    <t>II.2 (bölcsészettudományok/irodalom- és kultúratudományok)</t>
  </si>
  <si>
    <t>II.2 (humanities/literature and cultural studies)</t>
  </si>
  <si>
    <t>2022/2023</t>
  </si>
  <si>
    <t>Bolyai+ oktató, kutató</t>
  </si>
  <si>
    <t>Műszaki</t>
  </si>
  <si>
    <t>Ifjúsági Tudományos és Innovációs Tehetségkutató Verseny</t>
  </si>
  <si>
    <t>nagydíjas</t>
  </si>
  <si>
    <t>Globális Tanulmányok Intézet 
(Institute of Global Studies)</t>
  </si>
  <si>
    <t>Fiatal oktató, kutató - doktorvárományos  
Young lecturer, researcher - doctoral candidate</t>
  </si>
  <si>
    <t>doktorvaromanyos</t>
  </si>
  <si>
    <t>Kémiai és Vegyipari</t>
  </si>
  <si>
    <t>II.3.</t>
  </si>
  <si>
    <t>II.3 (bölcsészettudományok/művészettörténeti és művelődéstörténeti tudományok)</t>
  </si>
  <si>
    <t>II.3 (humanities/art history and culture history sciences)</t>
  </si>
  <si>
    <t>Művészet</t>
  </si>
  <si>
    <t>Országos Középiskolai Tanulmányi Verseny (OKTV)</t>
  </si>
  <si>
    <t>megfelelt</t>
  </si>
  <si>
    <t>Pénzügy Intézet 
(Institute of Finance)</t>
  </si>
  <si>
    <t>posztdoktor</t>
  </si>
  <si>
    <t>Közgazdaságtudományi</t>
  </si>
  <si>
    <t>II.4.</t>
  </si>
  <si>
    <t>II.4 (bölcsészettudományok/művészettudomány)</t>
  </si>
  <si>
    <t>II.4 (humanities/art science)</t>
  </si>
  <si>
    <t>Művészetközvetítés</t>
  </si>
  <si>
    <t>Országos Szakmai Tanulmányi Versenyen (OSZTV)</t>
  </si>
  <si>
    <t>I.</t>
  </si>
  <si>
    <t>Vezetéstudományi Intézet 
(Institute of Strategy and Management)</t>
  </si>
  <si>
    <t>Műszaki Tudományi</t>
  </si>
  <si>
    <t>II.5.</t>
  </si>
  <si>
    <t>II.5 (bölcsészettudományok/néprajz- és kulturális antropológia)</t>
  </si>
  <si>
    <t>II.5 (humanities/ethnography and cultural anthropology)</t>
  </si>
  <si>
    <t>Orvos- és egészségtudomány</t>
  </si>
  <si>
    <t>diákolimpia</t>
  </si>
  <si>
    <t>II.</t>
  </si>
  <si>
    <t>Számviteli és Jogi intézet 
(Institute of Accounting and Law)</t>
  </si>
  <si>
    <t>FKERES megfeleltetés</t>
  </si>
  <si>
    <t>Művészeti és Művészettudományi</t>
  </si>
  <si>
    <t>II.6.</t>
  </si>
  <si>
    <t>II.6 (bölcsészettudományok/neveléstudományok)</t>
  </si>
  <si>
    <t>II.6 (humanities/educational sciences)</t>
  </si>
  <si>
    <t>Pedagógusképzés</t>
  </si>
  <si>
    <t>Országos Haditorna Verseny</t>
  </si>
  <si>
    <t>III.</t>
  </si>
  <si>
    <t>alap_list</t>
  </si>
  <si>
    <t>Orvos- és Egészségtudományi</t>
  </si>
  <si>
    <t>II.7.</t>
  </si>
  <si>
    <t>II.7 (bölcsészettudományok/nyelvtudományok)</t>
  </si>
  <si>
    <t>II.7 (humanities/linguistics)</t>
  </si>
  <si>
    <t>Sporttudomány</t>
  </si>
  <si>
    <t>Országos Tudományos és Diákköri Tanács által szervezett verseny</t>
  </si>
  <si>
    <t>IV.</t>
  </si>
  <si>
    <t>Vállalkozás és Innováció Intézet 
(Institute of Entrepreneurship and Innovation)</t>
  </si>
  <si>
    <t>mester_list</t>
  </si>
  <si>
    <t>Pedagógiai, Pszichológiai, Andragógiai és Könyvtártudományi</t>
  </si>
  <si>
    <t>II.8.</t>
  </si>
  <si>
    <t>II.8 (bölcsészettudományok/pszichológiai tudományok)</t>
  </si>
  <si>
    <t>II.8 (humanities/psychological sciences)</t>
  </si>
  <si>
    <t>Társadalomtudomány</t>
  </si>
  <si>
    <t>Gábor Dénes Középiskolai Ösztöndíj</t>
  </si>
  <si>
    <t>V.</t>
  </si>
  <si>
    <t>Corvinus Institute for Advanced Studies</t>
  </si>
  <si>
    <t>doktori_list</t>
  </si>
  <si>
    <t>Tanulás- és Tanításmódszertani - Tudástechnológiai</t>
  </si>
  <si>
    <t>II.9.</t>
  </si>
  <si>
    <t>II.9 (bölcsészettudományok/történelemtudományok)</t>
  </si>
  <si>
    <t>II.9 (humanities/historical sciences)</t>
  </si>
  <si>
    <t>Természettudomány</t>
  </si>
  <si>
    <t>VI.</t>
  </si>
  <si>
    <t>Regionális Energiagazdasági Kutatóközpont 
(Regional Centre for Energy Policy Research)</t>
  </si>
  <si>
    <t>fiatal_ok_kut_list</t>
  </si>
  <si>
    <t>Társadalomtudományi</t>
  </si>
  <si>
    <t>II.10.</t>
  </si>
  <si>
    <t>II.10 (bölcsészettudományok/vallástudományok)</t>
  </si>
  <si>
    <t>VII.</t>
  </si>
  <si>
    <t>Testnevelés- és Sporttudományi</t>
  </si>
  <si>
    <t>III.1.</t>
  </si>
  <si>
    <t>III.1 (hittudományok/hittudományok)</t>
  </si>
  <si>
    <t>VIII.</t>
  </si>
  <si>
    <t>IV.1.</t>
  </si>
  <si>
    <t>IV.1 (műszaki tudományok/agrárműszaki tudományok)</t>
  </si>
  <si>
    <t>IX.</t>
  </si>
  <si>
    <t>IV.2.</t>
  </si>
  <si>
    <t>IV.2 (műszaki tudományok/anyagtudományok és technológiák)</t>
  </si>
  <si>
    <t>X.</t>
  </si>
  <si>
    <t>IV.3.</t>
  </si>
  <si>
    <t>IV.3 (műszaki tudományok/bio-, környezet- és vegyészmérnöki tudományok)</t>
  </si>
  <si>
    <t>IV.4.</t>
  </si>
  <si>
    <t>IV.4 (műszaki tudományok/építészmérnöki tudományok)</t>
  </si>
  <si>
    <t>IV.5.</t>
  </si>
  <si>
    <t>IV.5 (műszaki tudományok/építőmérnöki tudományok)</t>
  </si>
  <si>
    <t>IV.6.</t>
  </si>
  <si>
    <t>IV.6 (műszaki tudományok/gépészeti tudományok)</t>
  </si>
  <si>
    <t>IV.7.</t>
  </si>
  <si>
    <t>IV.7 (műszaki tudományok/informatikai tudományok)</t>
  </si>
  <si>
    <t>IV.8.</t>
  </si>
  <si>
    <t>IV.8 (műszaki tudományok/katonai műszaki tudományok)</t>
  </si>
  <si>
    <t>IV.9.</t>
  </si>
  <si>
    <t>IV.9 (műszaki tudományok/közlekedés- és járműtudományok)</t>
  </si>
  <si>
    <t>IV.10.</t>
  </si>
  <si>
    <t>IV.10 (műszaki tudományok/villamosmérnöki tudományok)</t>
  </si>
  <si>
    <t>V.1.</t>
  </si>
  <si>
    <t>V.1 (művészetek/építőművészet)</t>
  </si>
  <si>
    <t>V.2.</t>
  </si>
  <si>
    <t>V.2 (művészetek/film- és videoművészet)</t>
  </si>
  <si>
    <t>V.3.</t>
  </si>
  <si>
    <t>V.3 (művészetek/iparművészet)</t>
  </si>
  <si>
    <t>V.4.</t>
  </si>
  <si>
    <t>V.4 (művészetek/képzőművészet)</t>
  </si>
  <si>
    <t>V.5.</t>
  </si>
  <si>
    <t>V.5 (művészetek/multimédia-művészet)</t>
  </si>
  <si>
    <t>V.6.</t>
  </si>
  <si>
    <t>V.6 (művészetek/színházművészet)</t>
  </si>
  <si>
    <t>V.7.</t>
  </si>
  <si>
    <t>V.7 (művészetek/tánc- és mozdulatművészet)</t>
  </si>
  <si>
    <t>V.8.</t>
  </si>
  <si>
    <t>V.8 (művészetek/zeneművészet)</t>
  </si>
  <si>
    <t>VI.1.</t>
  </si>
  <si>
    <t>VI.1 (orvostudományok/egészségtudományok)</t>
  </si>
  <si>
    <t>VI.2.</t>
  </si>
  <si>
    <t>VI.2 (orvostudományok/elméleti orvostudományok)</t>
  </si>
  <si>
    <t>VI.3.</t>
  </si>
  <si>
    <t>VI.3 (orvostudományok/gyógyszerészeti tudományok)</t>
  </si>
  <si>
    <t>VI.4.</t>
  </si>
  <si>
    <t>VI.4 (orvostudományok/klinikai orvostudományok)</t>
  </si>
  <si>
    <t>VI.5.</t>
  </si>
  <si>
    <t>VI.5 (orvostudományok/sporttudományok)</t>
  </si>
  <si>
    <t>VII.1.</t>
  </si>
  <si>
    <t>VII.1 (társadalomtudományok/állam- és jogtudományok)</t>
  </si>
  <si>
    <t>VII.2.</t>
  </si>
  <si>
    <t>VII.2 (társadalomtudományok/gazdálkodás- és szervezéstudományok)</t>
  </si>
  <si>
    <t>VII.3.</t>
  </si>
  <si>
    <t>VII.3 (társadalomtudományok/hadtudományok)</t>
  </si>
  <si>
    <t>VII.4.</t>
  </si>
  <si>
    <t>VII.4 (társadalomtudományok/közgazdaságtudományok)</t>
  </si>
  <si>
    <t>VII.5.</t>
  </si>
  <si>
    <t>VII.5 (társadalomtudományok/közigazgatás-tudományok)</t>
  </si>
  <si>
    <t>VII.6.</t>
  </si>
  <si>
    <t>VII.6 (társadalomtudományok/média-és kommunikációs tudományok)</t>
  </si>
  <si>
    <t>VII.7.</t>
  </si>
  <si>
    <t>VII.7 (társadalomtudományok/politikatudományok)</t>
  </si>
  <si>
    <t>VII.8.</t>
  </si>
  <si>
    <t>VII.8 (társadalomtudományok/regionális tudományok)</t>
  </si>
  <si>
    <t>VII.9.</t>
  </si>
  <si>
    <t>VII.9 (társadalomtudományok/rendészettudomány)</t>
  </si>
  <si>
    <t>VII.10.</t>
  </si>
  <si>
    <t>VII.10 (társadalomtudományok/szociológiai tudományok)</t>
  </si>
  <si>
    <t>VIII.1.</t>
  </si>
  <si>
    <t>VIII.1 (természettudományok/biológiai tudományok)</t>
  </si>
  <si>
    <t>VIII.2.</t>
  </si>
  <si>
    <t>VIII.2 (természettudományok/fizikai tudományok)</t>
  </si>
  <si>
    <t>VIII.3.</t>
  </si>
  <si>
    <t>VIII.3 (természettudományok/földtudományok)</t>
  </si>
  <si>
    <t>VIII.4.</t>
  </si>
  <si>
    <t>VIII.4 (természettudományok/kémiai tudományok)</t>
  </si>
  <si>
    <t>VIII.5.</t>
  </si>
  <si>
    <t>VIII.5 (természettudományok/környezettudományok)</t>
  </si>
  <si>
    <t>VIII.6.</t>
  </si>
  <si>
    <t>VIII.6 (természettudományok/matematika- és számítástudományok)</t>
  </si>
  <si>
    <t>alapképzés (leendő felsőbb éves)</t>
  </si>
  <si>
    <t>alapképzés (leendő első éves)</t>
  </si>
  <si>
    <t>mesterképzés (leendő felsőbb éves)</t>
  </si>
  <si>
    <t>mesterképzés (leendő első éves MA - OSZTATLAN mesterképzés)</t>
  </si>
  <si>
    <t>mesterképzés (leendő első éves MA - osztott mesterképzés)</t>
  </si>
  <si>
    <t>doktori hallgató</t>
  </si>
  <si>
    <t>fiatal oktató, kutató - doktorvárományos</t>
  </si>
  <si>
    <t>fiatal oktató, kutató - posztdoktor</t>
  </si>
  <si>
    <t>5 hónap / 5 months</t>
  </si>
  <si>
    <t>10 hónap / 10 months</t>
  </si>
  <si>
    <t>MAGYAR legördülő listához 2. szint</t>
  </si>
  <si>
    <t>Agrártudományok</t>
  </si>
  <si>
    <t xml:space="preserve">Bölcsészettudományok </t>
  </si>
  <si>
    <t xml:space="preserve">Hittudományok </t>
  </si>
  <si>
    <t xml:space="preserve">Műszaki_tudományok </t>
  </si>
  <si>
    <t xml:space="preserve">Művészetek </t>
  </si>
  <si>
    <t>Orvostudományok</t>
  </si>
  <si>
    <t>Társadalomtudományok</t>
  </si>
  <si>
    <t>Természettudományok</t>
  </si>
  <si>
    <t>1 állatorvosi tudományok</t>
  </si>
  <si>
    <t>1 filozófiai tudományok</t>
  </si>
  <si>
    <t>1 hittudományok</t>
  </si>
  <si>
    <t>1 agrárműszaki tudományok</t>
  </si>
  <si>
    <t>1 építőművészet</t>
  </si>
  <si>
    <t>1 egészségtudományok</t>
  </si>
  <si>
    <t>1 állam- és jogtudományok</t>
  </si>
  <si>
    <t>1 biológiai tudományok</t>
  </si>
  <si>
    <t>2 állattenyésztési tudományok</t>
  </si>
  <si>
    <t>2 irodalom- és kultúratudományok</t>
  </si>
  <si>
    <t>2 anyagtudományok és technológiák</t>
  </si>
  <si>
    <t>2 film- és videoművészet</t>
  </si>
  <si>
    <t>2 elméleti orvostudományok</t>
  </si>
  <si>
    <t>2 gazdálkodás- és szervezéstudományok</t>
  </si>
  <si>
    <t>2 fizikai tudományok</t>
  </si>
  <si>
    <t>3 élelmiszertudományok</t>
  </si>
  <si>
    <t>3 művészettörténeti és művelődéstörténeti tudományok</t>
  </si>
  <si>
    <t>3 bio-, környezet- és vegyészmérnöki tudományok</t>
  </si>
  <si>
    <t>3 iparművészet</t>
  </si>
  <si>
    <t>3 gyógyszerészeti tudományok</t>
  </si>
  <si>
    <t>3 hadtudományok</t>
  </si>
  <si>
    <t>3 földtudományok</t>
  </si>
  <si>
    <t xml:space="preserve">Műszaki tudományok </t>
  </si>
  <si>
    <t>4 erdészeti és vadgazdálkodási tudományok</t>
  </si>
  <si>
    <t>4 művészettudomány</t>
  </si>
  <si>
    <t>4 építészmérnöki tudományok</t>
  </si>
  <si>
    <t>4 képzőművészet</t>
  </si>
  <si>
    <t>4 klinikai orvostudományok</t>
  </si>
  <si>
    <t>4 közgazdaságtudományok</t>
  </si>
  <si>
    <t>4 kémiai tudományok</t>
  </si>
  <si>
    <t>5 növénytermesztési és kertészeti tudományok</t>
  </si>
  <si>
    <t>5 néprajz- és kulturális antropológia</t>
  </si>
  <si>
    <t>5 építőmérnöki tudományok</t>
  </si>
  <si>
    <t>5 multimédia-művészet</t>
  </si>
  <si>
    <t>5 sporttudományok</t>
  </si>
  <si>
    <t>5 közigazgatás-tudományok</t>
  </si>
  <si>
    <t>5 környezettudományok</t>
  </si>
  <si>
    <t>6 gépészeti tudományok</t>
  </si>
  <si>
    <t>6 színházművészet</t>
  </si>
  <si>
    <t>6 média-és kommunikációs tudományok</t>
  </si>
  <si>
    <t>6 matematika- és számítástudományok</t>
  </si>
  <si>
    <t>7 nyelvtudományok</t>
  </si>
  <si>
    <t>7 informatikai tudományok</t>
  </si>
  <si>
    <t>7 tánc- és mozdulatművészet</t>
  </si>
  <si>
    <t>7 politikatudományok</t>
  </si>
  <si>
    <t>8 pszichológiai tudományok</t>
  </si>
  <si>
    <t>8 katonai műszaki tudományok</t>
  </si>
  <si>
    <t>8 zeneművészet</t>
  </si>
  <si>
    <t>8 regionális tudományok</t>
  </si>
  <si>
    <t>9 történelemtudományok</t>
  </si>
  <si>
    <t>9 közlekedés- és járműtudományok</t>
  </si>
  <si>
    <t>9 rendészettudomány</t>
  </si>
  <si>
    <t>10 vallástudományok</t>
  </si>
  <si>
    <t>10 villamosmérnöki tudományok</t>
  </si>
  <si>
    <t>10 szociológiai tudományok</t>
  </si>
  <si>
    <t>I. agrártudományok</t>
  </si>
  <si>
    <t xml:space="preserve">III. hittudományok </t>
  </si>
  <si>
    <t xml:space="preserve">IV. műszaki tudományok </t>
  </si>
  <si>
    <t xml:space="preserve">V. művészetek </t>
  </si>
  <si>
    <t>VI. orvostudományok</t>
  </si>
  <si>
    <t>VII. társadalomtudományok</t>
  </si>
  <si>
    <t>VIII. természettudományok</t>
  </si>
  <si>
    <t>ANGOL legördülő listához 2. szint</t>
  </si>
  <si>
    <t>Agrártudományok_ENG</t>
  </si>
  <si>
    <t>Bölcsészettudományok_ENG</t>
  </si>
  <si>
    <t>Hittudományok_ENG</t>
  </si>
  <si>
    <t xml:space="preserve">Műszaki_tudományok_ENG </t>
  </si>
  <si>
    <t xml:space="preserve">Művészetek_ENG </t>
  </si>
  <si>
    <t>Orvostudományok_ENG</t>
  </si>
  <si>
    <t>Társadalomtudományok_ENG</t>
  </si>
  <si>
    <t>Természettudományok_ENG</t>
  </si>
  <si>
    <t>1 veterinary sciences</t>
  </si>
  <si>
    <t>1 philosophical sciences</t>
  </si>
  <si>
    <t>1 theology</t>
  </si>
  <si>
    <t>1 agricultural engineering</t>
  </si>
  <si>
    <t>1 architecture</t>
  </si>
  <si>
    <t>1 health sciences</t>
  </si>
  <si>
    <t>1 political science and law</t>
  </si>
  <si>
    <t>1 biological sciences</t>
  </si>
  <si>
    <t>2 animal husbandry sciences</t>
  </si>
  <si>
    <t>2 literary and cultural studies</t>
  </si>
  <si>
    <t>2 material sciences and technologies</t>
  </si>
  <si>
    <t>2 film and video art</t>
  </si>
  <si>
    <t>2 theoretical medicine</t>
  </si>
  <si>
    <t>2 management and organizational sciences</t>
  </si>
  <si>
    <t>2 physical sciences</t>
  </si>
  <si>
    <t>3 food sciences</t>
  </si>
  <si>
    <t>3 art history and cultural history sciences</t>
  </si>
  <si>
    <t>3 biological, environmental and chemical engineering sciences</t>
  </si>
  <si>
    <t>3 applied arts</t>
  </si>
  <si>
    <t>3 pharmaceutical sciences</t>
  </si>
  <si>
    <t>3 military sciences</t>
  </si>
  <si>
    <t>3 earth sciences</t>
  </si>
  <si>
    <t>4 forestry and wildlife management sciences</t>
  </si>
  <si>
    <t>4 art history</t>
  </si>
  <si>
    <t>4 architectural sciences</t>
  </si>
  <si>
    <t>4 fine arts</t>
  </si>
  <si>
    <t>4 clinical medicine</t>
  </si>
  <si>
    <t>4 economic sciences</t>
  </si>
  <si>
    <t>4 chemical sciences</t>
  </si>
  <si>
    <t>5 plant growing and horticultural sciences</t>
  </si>
  <si>
    <t>5 ethnographic and cultural anthropology</t>
  </si>
  <si>
    <t>5 civil engineering</t>
  </si>
  <si>
    <t>5 multimedia art</t>
  </si>
  <si>
    <t>5 sports sciences</t>
  </si>
  <si>
    <t>5 public administration sciences</t>
  </si>
  <si>
    <t>5 environmental sciences</t>
  </si>
  <si>
    <t>6 mechanical sciences</t>
  </si>
  <si>
    <t>6 performing arts</t>
  </si>
  <si>
    <t>6 media and communication sciences</t>
  </si>
  <si>
    <t>6 mathematics and computing sciences</t>
  </si>
  <si>
    <t>7 linguistics</t>
  </si>
  <si>
    <t>7 IT sciences</t>
  </si>
  <si>
    <t>7 dance and movement arts</t>
  </si>
  <si>
    <t>7 political sciences</t>
  </si>
  <si>
    <t>8 psychological sciences</t>
  </si>
  <si>
    <t>8 military technical sciences</t>
  </si>
  <si>
    <t>8 musical arts</t>
  </si>
  <si>
    <t>8 regional studies</t>
  </si>
  <si>
    <t>9 historical sciences</t>
  </si>
  <si>
    <t>9 transport and vehicle sciences</t>
  </si>
  <si>
    <t>9 police science</t>
  </si>
  <si>
    <t>10 religious studies</t>
  </si>
  <si>
    <t>10 electrical engineering sciences</t>
  </si>
  <si>
    <t>10 sociological sciences</t>
  </si>
  <si>
    <t>I. agricultural sciences</t>
  </si>
  <si>
    <t>III. theology</t>
  </si>
  <si>
    <t xml:space="preserve">IV. technical sciences </t>
  </si>
  <si>
    <t>Műszaki_tudományok_ENG</t>
  </si>
  <si>
    <t xml:space="preserve">V. arts </t>
  </si>
  <si>
    <t>VI. medical sciences</t>
  </si>
  <si>
    <t>VII. social sciences</t>
  </si>
  <si>
    <t>VIII. natural sciences</t>
  </si>
  <si>
    <r>
      <rPr>
        <b/>
        <sz val="11"/>
        <color theme="0"/>
        <rFont val="Georgia"/>
        <family val="1"/>
        <charset val="238"/>
      </rPr>
      <t xml:space="preserve">I. Pályázói Alapadatok        </t>
    </r>
    <r>
      <rPr>
        <b/>
        <sz val="11"/>
        <color theme="1"/>
        <rFont val="Georgia"/>
        <family val="1"/>
        <charset val="238"/>
      </rPr>
      <t xml:space="preserve">
     </t>
    </r>
    <r>
      <rPr>
        <b/>
        <sz val="11"/>
        <color theme="8" tint="0.39997558519241921"/>
        <rFont val="Georgia"/>
        <family val="1"/>
        <charset val="238"/>
      </rPr>
      <t xml:space="preserve">  
</t>
    </r>
    <r>
      <rPr>
        <b/>
        <sz val="11"/>
        <color rgb="FFBF8F55"/>
        <rFont val="Georgia"/>
        <family val="1"/>
        <charset val="238"/>
      </rPr>
      <t xml:space="preserve">I. </t>
    </r>
    <r>
      <rPr>
        <b/>
        <i/>
        <sz val="11"/>
        <color rgb="FFBF8F55"/>
        <rFont val="Georgia"/>
        <family val="1"/>
        <charset val="238"/>
      </rPr>
      <t>Applicant Basic Data</t>
    </r>
  </si>
  <si>
    <r>
      <rPr>
        <b/>
        <sz val="18"/>
        <color theme="0"/>
        <rFont val="Georgia"/>
        <family val="1"/>
        <charset val="238"/>
      </rPr>
      <t xml:space="preserve">Pályázói alapadatok   </t>
    </r>
    <r>
      <rPr>
        <b/>
        <sz val="18"/>
        <color theme="1"/>
        <rFont val="Georgia"/>
        <family val="1"/>
        <charset val="238"/>
      </rPr>
      <t xml:space="preserve">
</t>
    </r>
    <r>
      <rPr>
        <b/>
        <i/>
        <sz val="18"/>
        <color rgb="FFBF8F55"/>
        <rFont val="Georgia"/>
        <family val="1"/>
        <charset val="238"/>
      </rPr>
      <t>Applicant basic data</t>
    </r>
  </si>
  <si>
    <r>
      <rPr>
        <b/>
        <sz val="11"/>
        <color rgb="FF1B213E"/>
        <rFont val="Georgia"/>
        <family val="1"/>
        <charset val="238"/>
      </rPr>
      <t xml:space="preserve">Név </t>
    </r>
    <r>
      <rPr>
        <sz val="11"/>
        <color rgb="FF1B213E"/>
        <rFont val="Georgia"/>
        <family val="1"/>
        <charset val="238"/>
      </rPr>
      <t xml:space="preserve">(titulus nélkül, vezetéknév keresztnév ) </t>
    </r>
    <r>
      <rPr>
        <sz val="11"/>
        <color theme="1"/>
        <rFont val="Georgia"/>
        <family val="1"/>
        <charset val="238"/>
      </rPr>
      <t xml:space="preserve"> </t>
    </r>
    <r>
      <rPr>
        <sz val="11"/>
        <color rgb="FFBF8F55"/>
        <rFont val="Georgia"/>
        <family val="1"/>
        <charset val="238"/>
      </rPr>
      <t xml:space="preserve"> </t>
    </r>
    <r>
      <rPr>
        <b/>
        <i/>
        <sz val="11"/>
        <color rgb="FFBF8F55"/>
        <rFont val="Georgia"/>
        <family val="1"/>
        <charset val="238"/>
      </rPr>
      <t xml:space="preserve">Name </t>
    </r>
    <r>
      <rPr>
        <i/>
        <sz val="11"/>
        <color rgb="FFBF8F55"/>
        <rFont val="Georgia"/>
        <family val="1"/>
        <charset val="238"/>
      </rPr>
      <t>(no title, surname first name in order)</t>
    </r>
  </si>
  <si>
    <r>
      <rPr>
        <b/>
        <sz val="11"/>
        <color rgb="FF1B213E"/>
        <rFont val="Georgia"/>
        <family val="1"/>
        <charset val="238"/>
      </rPr>
      <t xml:space="preserve">Név titulussal </t>
    </r>
    <r>
      <rPr>
        <sz val="11"/>
        <color rgb="FF1B213E"/>
        <rFont val="Georgia"/>
        <family val="1"/>
        <charset val="238"/>
      </rPr>
      <t xml:space="preserve">(szerződéskötésekhez) </t>
    </r>
    <r>
      <rPr>
        <sz val="11"/>
        <color theme="1"/>
        <rFont val="Georgia"/>
        <family val="1"/>
        <charset val="238"/>
      </rPr>
      <t xml:space="preserve">  </t>
    </r>
    <r>
      <rPr>
        <sz val="11"/>
        <color theme="8" tint="0.39997558519241921"/>
        <rFont val="Georgia"/>
        <family val="1"/>
        <charset val="238"/>
      </rPr>
      <t xml:space="preserve"> </t>
    </r>
    <r>
      <rPr>
        <b/>
        <i/>
        <sz val="11"/>
        <color rgb="FFBF8F55"/>
        <rFont val="Georgia"/>
        <family val="1"/>
        <charset val="238"/>
      </rPr>
      <t xml:space="preserve">Name with title </t>
    </r>
    <r>
      <rPr>
        <i/>
        <sz val="11"/>
        <color rgb="FFBF8F55"/>
        <rFont val="Georgia"/>
        <family val="1"/>
        <charset val="238"/>
      </rPr>
      <t>(for contracts)</t>
    </r>
  </si>
  <si>
    <r>
      <rPr>
        <sz val="11"/>
        <color rgb="FF1B213E"/>
        <rFont val="Georgia"/>
        <family val="1"/>
        <charset val="238"/>
      </rPr>
      <t xml:space="preserve">Születési név:  </t>
    </r>
    <r>
      <rPr>
        <sz val="11"/>
        <color theme="1"/>
        <rFont val="Georgia"/>
        <family val="1"/>
        <charset val="238"/>
      </rPr>
      <t xml:space="preserve"> </t>
    </r>
    <r>
      <rPr>
        <sz val="11"/>
        <color rgb="FFBF8F55"/>
        <rFont val="Georgia"/>
        <family val="1"/>
        <charset val="238"/>
      </rPr>
      <t xml:space="preserve"> </t>
    </r>
    <r>
      <rPr>
        <i/>
        <sz val="11"/>
        <color rgb="FFBF8F55"/>
        <rFont val="Georgia"/>
        <family val="1"/>
        <charset val="238"/>
      </rPr>
      <t>Birth name:</t>
    </r>
  </si>
  <si>
    <r>
      <rPr>
        <sz val="11"/>
        <color rgb="FF1B213E"/>
        <rFont val="Georgia"/>
        <family val="1"/>
        <charset val="238"/>
      </rPr>
      <t xml:space="preserve">Születési hely: </t>
    </r>
    <r>
      <rPr>
        <sz val="11"/>
        <color rgb="FFBF8F55"/>
        <rFont val="Georgia"/>
        <family val="1"/>
        <charset val="238"/>
      </rPr>
      <t xml:space="preserve"> </t>
    </r>
    <r>
      <rPr>
        <i/>
        <sz val="11"/>
        <color rgb="FFBF8F55"/>
        <rFont val="Georgia"/>
        <family val="1"/>
        <charset val="238"/>
      </rPr>
      <t>Place of birth:</t>
    </r>
  </si>
  <si>
    <r>
      <rPr>
        <sz val="11"/>
        <color rgb="FF1B213E"/>
        <rFont val="Georgia"/>
        <family val="1"/>
        <charset val="238"/>
      </rPr>
      <t xml:space="preserve">Születési idő:  </t>
    </r>
    <r>
      <rPr>
        <sz val="11"/>
        <color rgb="FFBF8F55"/>
        <rFont val="Georgia"/>
        <family val="1"/>
        <charset val="238"/>
      </rPr>
      <t xml:space="preserve"> </t>
    </r>
    <r>
      <rPr>
        <i/>
        <sz val="11"/>
        <color rgb="FFBF8F55"/>
        <rFont val="Georgia"/>
        <family val="1"/>
        <charset val="238"/>
      </rPr>
      <t>Date of birth:</t>
    </r>
  </si>
  <si>
    <r>
      <rPr>
        <sz val="11"/>
        <color rgb="FF1B213E"/>
        <rFont val="Georgia"/>
        <family val="1"/>
        <charset val="238"/>
      </rPr>
      <t>Anyja leánykori neve:</t>
    </r>
    <r>
      <rPr>
        <sz val="11"/>
        <color theme="1"/>
        <rFont val="Georgia"/>
        <family val="1"/>
        <charset val="238"/>
      </rPr>
      <t xml:space="preserve">    </t>
    </r>
    <r>
      <rPr>
        <i/>
        <sz val="11"/>
        <color rgb="FFBF8F55"/>
        <rFont val="Georgia"/>
        <family val="1"/>
        <charset val="238"/>
      </rPr>
      <t>Mother's maiden name:</t>
    </r>
  </si>
  <si>
    <r>
      <rPr>
        <sz val="11"/>
        <color rgb="FF1B213E"/>
        <rFont val="Georgia"/>
        <family val="1"/>
        <charset val="238"/>
      </rPr>
      <t xml:space="preserve">Neme:  </t>
    </r>
    <r>
      <rPr>
        <sz val="11"/>
        <color theme="1"/>
        <rFont val="Georgia"/>
        <family val="1"/>
        <charset val="238"/>
      </rPr>
      <t xml:space="preserve"> </t>
    </r>
    <r>
      <rPr>
        <i/>
        <sz val="11"/>
        <color rgb="FFBF8F55"/>
        <rFont val="Georgia"/>
        <family val="1"/>
        <charset val="238"/>
      </rPr>
      <t>Gender:</t>
    </r>
  </si>
  <si>
    <r>
      <rPr>
        <sz val="11"/>
        <color rgb="FF1B213E"/>
        <rFont val="Georgia"/>
        <family val="1"/>
        <charset val="238"/>
      </rPr>
      <t xml:space="preserve">Állampolgárság: </t>
    </r>
    <r>
      <rPr>
        <sz val="11"/>
        <color theme="1"/>
        <rFont val="Georgia"/>
        <family val="1"/>
        <charset val="238"/>
      </rPr>
      <t xml:space="preserve">  </t>
    </r>
    <r>
      <rPr>
        <i/>
        <sz val="11"/>
        <color rgb="FFBF8F55"/>
        <rFont val="Georgia"/>
        <family val="1"/>
        <charset val="238"/>
      </rPr>
      <t>Nationality:</t>
    </r>
  </si>
  <si>
    <r>
      <rPr>
        <sz val="11"/>
        <color rgb="FF1B213E"/>
        <rFont val="Georgia"/>
        <family val="1"/>
        <charset val="238"/>
      </rPr>
      <t xml:space="preserve">Adóazonosító jel: </t>
    </r>
    <r>
      <rPr>
        <sz val="11"/>
        <color theme="1"/>
        <rFont val="Georgia"/>
        <family val="1"/>
        <charset val="238"/>
      </rPr>
      <t xml:space="preserve"> </t>
    </r>
    <r>
      <rPr>
        <sz val="11"/>
        <color theme="8" tint="0.39997558519241921"/>
        <rFont val="Georgia"/>
        <family val="1"/>
        <charset val="238"/>
      </rPr>
      <t xml:space="preserve"> </t>
    </r>
    <r>
      <rPr>
        <i/>
        <sz val="11"/>
        <color rgb="FFBF8F55"/>
        <rFont val="Georgia"/>
        <family val="1"/>
        <charset val="238"/>
      </rPr>
      <t>Tax identification number:</t>
    </r>
  </si>
  <si>
    <r>
      <rPr>
        <sz val="11"/>
        <color rgb="FF1B213E"/>
        <rFont val="Georgia"/>
        <family val="1"/>
        <charset val="238"/>
      </rPr>
      <t xml:space="preserve">TAJ szám:   </t>
    </r>
    <r>
      <rPr>
        <i/>
        <sz val="11"/>
        <color rgb="FFBF8F55"/>
        <rFont val="Georgia"/>
        <family val="1"/>
        <charset val="238"/>
      </rPr>
      <t>Social security number:</t>
    </r>
  </si>
  <si>
    <r>
      <rPr>
        <sz val="11"/>
        <color rgb="FF1B213E"/>
        <rFont val="Georgia"/>
        <family val="1"/>
        <charset val="238"/>
      </rPr>
      <t xml:space="preserve">Telefonszám:   </t>
    </r>
    <r>
      <rPr>
        <sz val="11"/>
        <color theme="1"/>
        <rFont val="Georgia"/>
        <family val="1"/>
        <charset val="238"/>
      </rPr>
      <t xml:space="preserve"> </t>
    </r>
    <r>
      <rPr>
        <i/>
        <sz val="11"/>
        <color rgb="FFBF8F55"/>
        <rFont val="Georgia"/>
        <family val="1"/>
        <charset val="238"/>
      </rPr>
      <t>Telephone number:</t>
    </r>
  </si>
  <si>
    <r>
      <rPr>
        <sz val="11"/>
        <color rgb="FF1B213E"/>
        <rFont val="Georgia"/>
        <family val="1"/>
        <charset val="238"/>
      </rPr>
      <t xml:space="preserve">E-mail cím (elsődleges):  </t>
    </r>
    <r>
      <rPr>
        <sz val="11"/>
        <color rgb="FFBF8F55"/>
        <rFont val="Georgia"/>
        <family val="1"/>
        <charset val="238"/>
      </rPr>
      <t xml:space="preserve"> Email address (primary):</t>
    </r>
  </si>
  <si>
    <r>
      <rPr>
        <sz val="11"/>
        <color rgb="FF1B213E"/>
        <rFont val="Georgia"/>
        <family val="1"/>
        <charset val="238"/>
      </rPr>
      <t>E-mail cím (másodlagos):</t>
    </r>
    <r>
      <rPr>
        <sz val="11"/>
        <color theme="1"/>
        <rFont val="Georgia"/>
        <family val="1"/>
        <charset val="238"/>
      </rPr>
      <t xml:space="preserve">  </t>
    </r>
    <r>
      <rPr>
        <sz val="11"/>
        <color theme="8" tint="0.39997558519241921"/>
        <rFont val="Georgia"/>
        <family val="1"/>
        <charset val="238"/>
      </rPr>
      <t xml:space="preserve"> </t>
    </r>
    <r>
      <rPr>
        <i/>
        <sz val="11"/>
        <color rgb="FFBF8F55"/>
        <rFont val="Georgia"/>
        <family val="1"/>
        <charset val="238"/>
      </rPr>
      <t>Email address (secondary):</t>
    </r>
  </si>
  <si>
    <r>
      <rPr>
        <sz val="11"/>
        <color rgb="FF1B213E"/>
        <rFont val="Georgia"/>
        <family val="1"/>
        <charset val="238"/>
      </rPr>
      <t xml:space="preserve">Irányítószám:  </t>
    </r>
    <r>
      <rPr>
        <i/>
        <sz val="11"/>
        <color theme="8" tint="0.39997558519241921"/>
        <rFont val="Georgia"/>
        <family val="1"/>
        <charset val="238"/>
      </rPr>
      <t xml:space="preserve"> </t>
    </r>
    <r>
      <rPr>
        <i/>
        <sz val="11"/>
        <color rgb="FFBF8F55"/>
        <rFont val="Georgia"/>
        <family val="1"/>
        <charset val="238"/>
      </rPr>
      <t>Postal code:</t>
    </r>
  </si>
  <si>
    <r>
      <rPr>
        <sz val="11"/>
        <color rgb="FF1B213E"/>
        <rFont val="Georgia"/>
        <family val="1"/>
        <charset val="238"/>
      </rPr>
      <t xml:space="preserve">Település: </t>
    </r>
    <r>
      <rPr>
        <sz val="11"/>
        <color theme="8" tint="0.39997558519241921"/>
        <rFont val="Georgia"/>
        <family val="1"/>
        <charset val="238"/>
      </rPr>
      <t xml:space="preserve"> </t>
    </r>
    <r>
      <rPr>
        <sz val="11"/>
        <color rgb="FFBF8F55"/>
        <rFont val="Georgia"/>
        <family val="1"/>
        <charset val="238"/>
      </rPr>
      <t xml:space="preserve"> </t>
    </r>
    <r>
      <rPr>
        <i/>
        <sz val="11"/>
        <color rgb="FFBF8F55"/>
        <rFont val="Georgia"/>
        <family val="1"/>
        <charset val="238"/>
      </rPr>
      <t>City:</t>
    </r>
  </si>
  <si>
    <r>
      <rPr>
        <sz val="11"/>
        <color rgb="FF1B213E"/>
        <rFont val="Georgia"/>
        <family val="1"/>
        <charset val="238"/>
      </rPr>
      <t xml:space="preserve">Utca:  </t>
    </r>
    <r>
      <rPr>
        <sz val="11"/>
        <color rgb="FFBF8F55"/>
        <rFont val="Georgia"/>
        <family val="1"/>
        <charset val="238"/>
      </rPr>
      <t xml:space="preserve"> </t>
    </r>
    <r>
      <rPr>
        <i/>
        <sz val="11"/>
        <color rgb="FFBF8F55"/>
        <rFont val="Georgia"/>
        <family val="1"/>
        <charset val="238"/>
      </rPr>
      <t>Street:</t>
    </r>
  </si>
  <si>
    <r>
      <rPr>
        <sz val="11"/>
        <color rgb="FF1B213E"/>
        <rFont val="Georgia"/>
        <family val="1"/>
        <charset val="238"/>
      </rPr>
      <t xml:space="preserve">Házszám:  </t>
    </r>
    <r>
      <rPr>
        <sz val="11"/>
        <color theme="1"/>
        <rFont val="Georgia"/>
        <family val="1"/>
        <charset val="238"/>
      </rPr>
      <t xml:space="preserve"> </t>
    </r>
    <r>
      <rPr>
        <i/>
        <sz val="11"/>
        <color rgb="FFBF8F55"/>
        <rFont val="Georgia"/>
        <family val="1"/>
        <charset val="238"/>
      </rPr>
      <t>House number:</t>
    </r>
  </si>
  <si>
    <r>
      <rPr>
        <sz val="11"/>
        <color rgb="FF1B213E"/>
        <rFont val="Georgia"/>
        <family val="1"/>
        <charset val="238"/>
      </rPr>
      <t xml:space="preserve">Irányítószám: </t>
    </r>
    <r>
      <rPr>
        <sz val="11"/>
        <color theme="1"/>
        <rFont val="Georgia"/>
        <family val="1"/>
        <charset val="238"/>
      </rPr>
      <t xml:space="preserve"> </t>
    </r>
    <r>
      <rPr>
        <i/>
        <sz val="11"/>
        <color theme="8" tint="0.39997558519241921"/>
        <rFont val="Georgia"/>
        <family val="1"/>
        <charset val="238"/>
      </rPr>
      <t xml:space="preserve"> </t>
    </r>
    <r>
      <rPr>
        <i/>
        <sz val="11"/>
        <color rgb="FFBF8F55"/>
        <rFont val="Georgia"/>
        <family val="1"/>
        <charset val="238"/>
      </rPr>
      <t>Postal code:</t>
    </r>
  </si>
  <si>
    <r>
      <rPr>
        <sz val="11"/>
        <color rgb="FF1B213E"/>
        <rFont val="Georgia"/>
        <family val="1"/>
        <charset val="238"/>
      </rPr>
      <t xml:space="preserve">Település: </t>
    </r>
    <r>
      <rPr>
        <sz val="11"/>
        <color theme="1"/>
        <rFont val="Georgia"/>
        <family val="1"/>
        <charset val="238"/>
      </rPr>
      <t xml:space="preserve">  </t>
    </r>
    <r>
      <rPr>
        <i/>
        <sz val="11"/>
        <color rgb="FFBF8F55"/>
        <rFont val="Georgia"/>
        <family val="1"/>
        <charset val="238"/>
      </rPr>
      <t>City:</t>
    </r>
  </si>
  <si>
    <r>
      <rPr>
        <sz val="11"/>
        <color rgb="FF1B213E"/>
        <rFont val="Georgia"/>
        <family val="1"/>
        <charset val="238"/>
      </rPr>
      <t>Utca:</t>
    </r>
    <r>
      <rPr>
        <sz val="11"/>
        <color theme="1"/>
        <rFont val="Georgia"/>
        <family val="1"/>
        <charset val="238"/>
      </rPr>
      <t xml:space="preserve">  </t>
    </r>
    <r>
      <rPr>
        <sz val="11"/>
        <color theme="8" tint="0.39997558519241921"/>
        <rFont val="Georgia"/>
        <family val="1"/>
        <charset val="238"/>
      </rPr>
      <t xml:space="preserve"> </t>
    </r>
    <r>
      <rPr>
        <i/>
        <sz val="11"/>
        <color rgb="FFBF8F55"/>
        <rFont val="Georgia"/>
        <family val="1"/>
        <charset val="238"/>
      </rPr>
      <t>Street:</t>
    </r>
  </si>
  <si>
    <r>
      <rPr>
        <sz val="11"/>
        <color rgb="FF1B213E"/>
        <rFont val="Georgia"/>
        <family val="1"/>
        <charset val="238"/>
      </rPr>
      <t>Házszám:</t>
    </r>
    <r>
      <rPr>
        <sz val="11"/>
        <color theme="1"/>
        <rFont val="Georgia"/>
        <family val="1"/>
        <charset val="238"/>
      </rPr>
      <t xml:space="preserve">   </t>
    </r>
    <r>
      <rPr>
        <i/>
        <sz val="11"/>
        <color rgb="FFBF8F55"/>
        <rFont val="Georgia"/>
        <family val="1"/>
        <charset val="238"/>
      </rPr>
      <t>House number:</t>
    </r>
  </si>
  <si>
    <r>
      <rPr>
        <b/>
        <sz val="11"/>
        <color theme="0"/>
        <rFont val="Georgia"/>
        <family val="1"/>
        <charset val="238"/>
      </rPr>
      <t xml:space="preserve">II. Megpályázott ösztöndíjra vonatkozó főbb adatok:   
</t>
    </r>
    <r>
      <rPr>
        <b/>
        <sz val="11"/>
        <color theme="1"/>
        <rFont val="Georgia"/>
        <family val="1"/>
        <charset val="238"/>
      </rPr>
      <t xml:space="preserve">
</t>
    </r>
    <r>
      <rPr>
        <b/>
        <i/>
        <sz val="11"/>
        <color rgb="FF1B213E"/>
        <rFont val="Georgia"/>
        <family val="1"/>
        <charset val="238"/>
      </rPr>
      <t>II. Main data regarding the scholarship you applied for:</t>
    </r>
  </si>
  <si>
    <r>
      <rPr>
        <b/>
        <sz val="18"/>
        <color theme="0"/>
        <rFont val="Georgia"/>
        <family val="1"/>
        <charset val="238"/>
      </rPr>
      <t xml:space="preserve">Megpályázott ösztöndíj    </t>
    </r>
    <r>
      <rPr>
        <b/>
        <sz val="18"/>
        <color theme="1"/>
        <rFont val="Georgia"/>
        <family val="1"/>
        <charset val="238"/>
      </rPr>
      <t xml:space="preserve">
</t>
    </r>
    <r>
      <rPr>
        <b/>
        <i/>
        <sz val="18"/>
        <color rgb="FF1B213E"/>
        <rFont val="Georgia"/>
        <family val="1"/>
        <charset val="238"/>
      </rPr>
      <t>Applied scholarship</t>
    </r>
  </si>
  <si>
    <r>
      <rPr>
        <b/>
        <sz val="11"/>
        <color rgb="FF1B213E"/>
        <rFont val="Georgia"/>
        <family val="1"/>
        <charset val="238"/>
      </rPr>
      <t>Ösztöndíjas kategória</t>
    </r>
    <r>
      <rPr>
        <sz val="11"/>
        <color rgb="FF1B213E"/>
        <rFont val="Georgia"/>
        <family val="1"/>
        <charset val="238"/>
      </rPr>
      <t xml:space="preserve">: (legördülő menü) </t>
    </r>
    <r>
      <rPr>
        <sz val="11"/>
        <color theme="1"/>
        <rFont val="Georgia"/>
        <family val="1"/>
        <charset val="238"/>
      </rPr>
      <t xml:space="preserve">
</t>
    </r>
    <r>
      <rPr>
        <b/>
        <i/>
        <sz val="11"/>
        <color rgb="FFBF8F55"/>
        <rFont val="Georgia"/>
        <family val="1"/>
        <charset val="238"/>
      </rPr>
      <t>Scholarship category</t>
    </r>
    <r>
      <rPr>
        <i/>
        <sz val="11"/>
        <color rgb="FFBF8F55"/>
        <rFont val="Georgia"/>
        <family val="1"/>
        <charset val="238"/>
      </rPr>
      <t>: (drop-down menu)</t>
    </r>
  </si>
  <si>
    <r>
      <rPr>
        <b/>
        <sz val="11"/>
        <color rgb="FF1B213E"/>
        <rFont val="Georgia"/>
        <family val="1"/>
        <charset val="238"/>
      </rPr>
      <t xml:space="preserve">Pályázott ösztöndíjas jogviszony </t>
    </r>
    <r>
      <rPr>
        <b/>
        <u/>
        <sz val="11"/>
        <color rgb="FF1B213E"/>
        <rFont val="Georgia"/>
        <family val="1"/>
        <charset val="238"/>
      </rPr>
      <t>időtartama</t>
    </r>
    <r>
      <rPr>
        <u/>
        <sz val="11"/>
        <color rgb="FF1B213E"/>
        <rFont val="Georgia"/>
        <family val="1"/>
        <charset val="238"/>
      </rPr>
      <t>:</t>
    </r>
    <r>
      <rPr>
        <sz val="11"/>
        <color rgb="FF1B213E"/>
        <rFont val="Georgia"/>
        <family val="1"/>
        <charset val="238"/>
      </rPr>
      <t xml:space="preserve"> (legördülő menü) </t>
    </r>
    <r>
      <rPr>
        <sz val="11"/>
        <color theme="1"/>
        <rFont val="Georgia"/>
        <family val="1"/>
        <charset val="238"/>
      </rPr>
      <t xml:space="preserve">
</t>
    </r>
    <r>
      <rPr>
        <b/>
        <i/>
        <sz val="11"/>
        <color rgb="FFBF8F55"/>
        <rFont val="Georgia"/>
        <family val="1"/>
        <charset val="238"/>
      </rPr>
      <t>Duration of applied scholarship:</t>
    </r>
    <r>
      <rPr>
        <i/>
        <sz val="11"/>
        <color rgb="FFBF8F55"/>
        <rFont val="Georgia"/>
        <family val="1"/>
        <charset val="238"/>
      </rPr>
      <t xml:space="preserve"> (drop-down menu)</t>
    </r>
  </si>
  <si>
    <r>
      <rPr>
        <b/>
        <u/>
        <sz val="11"/>
        <color rgb="FF0070C0"/>
        <rFont val="Georgia"/>
        <family val="1"/>
        <charset val="238"/>
      </rPr>
      <t>Mesterképzés esetén</t>
    </r>
    <r>
      <rPr>
        <sz val="11"/>
        <color theme="1"/>
        <rFont val="Georgia"/>
        <family val="1"/>
        <charset val="238"/>
      </rPr>
      <t xml:space="preserve"> </t>
    </r>
    <r>
      <rPr>
        <sz val="11"/>
        <color rgb="FF1B213E"/>
        <rFont val="Georgia"/>
        <family val="1"/>
        <charset val="238"/>
      </rPr>
      <t>annak jelölése, hogy a pályázó osztott vagy osztatlan mesterképzésben vesz-e részt vagy fog-e részt venni: (legördülő menü)</t>
    </r>
    <r>
      <rPr>
        <sz val="11"/>
        <color theme="1"/>
        <rFont val="Georgia"/>
        <family val="1"/>
        <charset val="238"/>
      </rPr>
      <t xml:space="preserve">
</t>
    </r>
    <r>
      <rPr>
        <b/>
        <i/>
        <u/>
        <sz val="11"/>
        <color rgb="FF0070C0"/>
        <rFont val="Georgia"/>
        <family val="1"/>
        <charset val="238"/>
      </rPr>
      <t>In case of a master's program</t>
    </r>
    <r>
      <rPr>
        <i/>
        <sz val="11"/>
        <color rgb="FF0070C0"/>
        <rFont val="Georgia"/>
        <family val="1"/>
        <charset val="238"/>
      </rPr>
      <t>,</t>
    </r>
    <r>
      <rPr>
        <i/>
        <sz val="11"/>
        <color rgb="FF00B0F0"/>
        <rFont val="Georgia"/>
        <family val="1"/>
        <charset val="238"/>
      </rPr>
      <t xml:space="preserve"> </t>
    </r>
    <r>
      <rPr>
        <i/>
        <sz val="11"/>
        <color rgb="FFBF8F55"/>
        <rFont val="Georgia"/>
        <family val="1"/>
        <charset val="238"/>
      </rPr>
      <t>indicate whether the applicant is or will be participating in a shared or undivided master's program: (drop-down menu)</t>
    </r>
  </si>
  <si>
    <r>
      <rPr>
        <b/>
        <u/>
        <sz val="11"/>
        <color rgb="FF0070C0"/>
        <rFont val="Georgia"/>
        <family val="1"/>
        <charset val="238"/>
      </rPr>
      <t>Mesterképzés esetén</t>
    </r>
    <r>
      <rPr>
        <u/>
        <sz val="11"/>
        <color theme="1"/>
        <rFont val="Georgia"/>
        <family val="1"/>
        <charset val="238"/>
      </rPr>
      <t xml:space="preserve"> </t>
    </r>
    <r>
      <rPr>
        <sz val="11"/>
        <color rgb="FF1B213E"/>
        <rFont val="Georgia"/>
        <family val="1"/>
        <charset val="238"/>
      </rPr>
      <t xml:space="preserve">az ösztöndíjas időszak alatt mesterképzési képzés keretében utolsó tanévét tölti (igen/nem): </t>
    </r>
    <r>
      <rPr>
        <sz val="11"/>
        <color theme="1"/>
        <rFont val="Georgia"/>
        <family val="1"/>
        <charset val="238"/>
      </rPr>
      <t xml:space="preserve">
</t>
    </r>
    <r>
      <rPr>
        <i/>
        <sz val="11"/>
        <color rgb="FF00B0F0"/>
        <rFont val="Georgia"/>
        <family val="1"/>
        <charset val="238"/>
      </rPr>
      <t xml:space="preserve">
</t>
    </r>
    <r>
      <rPr>
        <b/>
        <i/>
        <u/>
        <sz val="11"/>
        <color rgb="FF0070C0"/>
        <rFont val="Georgia"/>
        <family val="1"/>
        <charset val="238"/>
      </rPr>
      <t>In case of a master's program</t>
    </r>
    <r>
      <rPr>
        <i/>
        <sz val="11"/>
        <color rgb="FF00B0F0"/>
        <rFont val="Georgia"/>
        <family val="1"/>
        <charset val="238"/>
      </rPr>
      <t xml:space="preserve">, </t>
    </r>
    <r>
      <rPr>
        <i/>
        <sz val="11"/>
        <color rgb="FFBF8F55"/>
        <rFont val="Georgia"/>
        <family val="1"/>
        <charset val="238"/>
      </rPr>
      <t>during the scholarship period, you spend your last academic year in the framework of the master's degree program (yes/no):</t>
    </r>
  </si>
  <si>
    <r>
      <rPr>
        <b/>
        <u/>
        <sz val="11"/>
        <color rgb="FF0070C0"/>
        <rFont val="Georgia"/>
        <family val="1"/>
        <charset val="238"/>
      </rPr>
      <t>Doktori hallgató esetén</t>
    </r>
    <r>
      <rPr>
        <u/>
        <sz val="11"/>
        <color theme="1"/>
        <rFont val="Georgia"/>
        <family val="1"/>
        <charset val="238"/>
      </rPr>
      <t xml:space="preserve"> </t>
    </r>
    <r>
      <rPr>
        <sz val="11"/>
        <color rgb="FF1B213E"/>
        <rFont val="Georgia"/>
        <family val="1"/>
        <charset val="238"/>
      </rPr>
      <t>az ösztöndíjas időszak alatt az első tanévet kezdi meg (igen/nem):</t>
    </r>
    <r>
      <rPr>
        <sz val="11"/>
        <color theme="1"/>
        <rFont val="Georgia"/>
        <family val="1"/>
        <charset val="238"/>
      </rPr>
      <t xml:space="preserve">
</t>
    </r>
    <r>
      <rPr>
        <i/>
        <sz val="11"/>
        <color rgb="FF00B0F0"/>
        <rFont val="Georgia"/>
        <family val="1"/>
        <charset val="238"/>
      </rPr>
      <t xml:space="preserve">
</t>
    </r>
    <r>
      <rPr>
        <b/>
        <i/>
        <u/>
        <sz val="11"/>
        <color rgb="FF0070C0"/>
        <rFont val="Georgia"/>
        <family val="1"/>
        <charset val="238"/>
      </rPr>
      <t>In case of a doctoral student</t>
    </r>
    <r>
      <rPr>
        <i/>
        <sz val="11"/>
        <color theme="8" tint="0.39997558519241921"/>
        <rFont val="Georgia"/>
        <family val="1"/>
        <charset val="238"/>
      </rPr>
      <t xml:space="preserve">, </t>
    </r>
    <r>
      <rPr>
        <i/>
        <sz val="11"/>
        <color rgb="FFBF8F55"/>
        <rFont val="Georgia"/>
        <family val="1"/>
        <charset val="238"/>
      </rPr>
      <t>he/she starts the first academic year during the scholarship period (yes/no):</t>
    </r>
  </si>
  <si>
    <r>
      <rPr>
        <b/>
        <sz val="18"/>
        <color theme="0"/>
        <rFont val="Georgia"/>
        <family val="1"/>
        <charset val="238"/>
      </rPr>
      <t xml:space="preserve">Kutatási pályázati programra vonatkozó adatok   </t>
    </r>
    <r>
      <rPr>
        <b/>
        <sz val="18"/>
        <color theme="1"/>
        <rFont val="Georgia"/>
        <family val="1"/>
        <charset val="238"/>
      </rPr>
      <t xml:space="preserve">
</t>
    </r>
    <r>
      <rPr>
        <b/>
        <i/>
        <sz val="18"/>
        <color rgb="FFBF8F55"/>
        <rFont val="Georgia"/>
        <family val="1"/>
        <charset val="238"/>
      </rPr>
      <t>Data relating to the research application program</t>
    </r>
  </si>
  <si>
    <r>
      <rPr>
        <b/>
        <sz val="11"/>
        <color theme="0"/>
        <rFont val="Georgia"/>
        <family val="1"/>
        <charset val="238"/>
      </rPr>
      <t xml:space="preserve">IV. Kutatási programra vonatkozó adatok </t>
    </r>
    <r>
      <rPr>
        <b/>
        <sz val="11"/>
        <color theme="1"/>
        <rFont val="Georgia"/>
        <family val="1"/>
        <charset val="238"/>
      </rPr>
      <t xml:space="preserve">
</t>
    </r>
    <r>
      <rPr>
        <b/>
        <i/>
        <sz val="11"/>
        <color rgb="FFBF8F55"/>
        <rFont val="Georgia"/>
        <family val="1"/>
        <charset val="238"/>
      </rPr>
      <t>IV. Research program data</t>
    </r>
  </si>
  <si>
    <r>
      <rPr>
        <b/>
        <sz val="11"/>
        <color rgb="FF1B213E"/>
        <rFont val="Georgia"/>
        <family val="1"/>
        <charset val="238"/>
      </rPr>
      <t>EKÖP</t>
    </r>
    <r>
      <rPr>
        <sz val="11"/>
        <color rgb="FF1B213E"/>
        <rFont val="Georgia"/>
        <family val="1"/>
        <charset val="238"/>
      </rPr>
      <t xml:space="preserve"> pályázat keretében benyújtandó </t>
    </r>
    <r>
      <rPr>
        <b/>
        <sz val="11"/>
        <color rgb="FF1B213E"/>
        <rFont val="Georgia"/>
        <family val="1"/>
        <charset val="238"/>
      </rPr>
      <t>kutatási téma címe</t>
    </r>
    <r>
      <rPr>
        <sz val="11"/>
        <color rgb="FF1B213E"/>
        <rFont val="Georgia"/>
        <family val="1"/>
        <charset val="238"/>
      </rPr>
      <t xml:space="preserve"> 
(doktori hallgatók esetén az ösztöndíj keretében végzett kutatás a doktori tanulmányok által megkövetelt kutatómunkához kapcsolódhat, de azon felüli </t>
    </r>
    <r>
      <rPr>
        <b/>
        <sz val="11"/>
        <color rgb="FF1B213E"/>
        <rFont val="Georgia"/>
        <family val="1"/>
        <charset val="238"/>
      </rPr>
      <t xml:space="preserve">extra kutatási tevékenységnek </t>
    </r>
    <r>
      <rPr>
        <sz val="11"/>
        <color rgb="FF1B213E"/>
        <rFont val="Georgia"/>
        <family val="1"/>
        <charset val="238"/>
      </rPr>
      <t xml:space="preserve">kell lennie): </t>
    </r>
  </si>
  <si>
    <r>
      <t xml:space="preserve">Title of the research topic to be submitted as part of the </t>
    </r>
    <r>
      <rPr>
        <b/>
        <i/>
        <sz val="11"/>
        <color rgb="FFBF8F55"/>
        <rFont val="Georgia"/>
        <family val="1"/>
        <charset val="238"/>
      </rPr>
      <t>EKÖP</t>
    </r>
    <r>
      <rPr>
        <i/>
        <sz val="11"/>
        <color rgb="FFBF8F55"/>
        <rFont val="Georgia"/>
        <family val="1"/>
        <charset val="238"/>
      </rPr>
      <t xml:space="preserve"> application 
(in the case of doctoral students, the research carried out within the framework of the scholarship can be connected to the research work required by the doctoral studies, but it must be an </t>
    </r>
    <r>
      <rPr>
        <b/>
        <i/>
        <sz val="11"/>
        <color rgb="FFBF8F55"/>
        <rFont val="Georgia"/>
        <family val="1"/>
        <charset val="238"/>
      </rPr>
      <t>extra research activity</t>
    </r>
    <r>
      <rPr>
        <i/>
        <sz val="11"/>
        <color rgb="FFBF8F55"/>
        <rFont val="Georgia"/>
        <family val="1"/>
        <charset val="238"/>
      </rPr>
      <t xml:space="preserve"> on top of that):</t>
    </r>
  </si>
  <si>
    <r>
      <t xml:space="preserve">EKÖP Kutatási téma tudományági besorolása: (legördülő menü) </t>
    </r>
    <r>
      <rPr>
        <b/>
        <sz val="11"/>
        <color rgb="FF1B213E"/>
        <rFont val="Georgia"/>
        <family val="1"/>
        <charset val="238"/>
      </rPr>
      <t xml:space="preserve">HUN </t>
    </r>
    <r>
      <rPr>
        <sz val="11"/>
        <color rgb="FF1B213E"/>
        <rFont val="Georgia"/>
        <family val="1"/>
        <charset val="238"/>
      </rPr>
      <t xml:space="preserve">
(elegendő egyik nyelven kiválasztani)</t>
    </r>
  </si>
  <si>
    <r>
      <t xml:space="preserve">                                      képzési terület besorolása: (legördülő menü) </t>
    </r>
    <r>
      <rPr>
        <b/>
        <sz val="11"/>
        <color rgb="FF1B213E"/>
        <rFont val="Georgia"/>
        <family val="1"/>
        <charset val="238"/>
      </rPr>
      <t>HUN</t>
    </r>
  </si>
  <si>
    <r>
      <t xml:space="preserve">EKÖP Research topic by discipline classification: (drop-down menu) </t>
    </r>
    <r>
      <rPr>
        <b/>
        <i/>
        <sz val="11"/>
        <color rgb="FFBF8F55"/>
        <rFont val="Georgia"/>
        <family val="1"/>
        <charset val="238"/>
      </rPr>
      <t xml:space="preserve">ENG </t>
    </r>
    <r>
      <rPr>
        <i/>
        <sz val="11"/>
        <color rgb="FFBF8F55"/>
        <rFont val="Georgia"/>
        <family val="1"/>
        <charset val="238"/>
      </rPr>
      <t xml:space="preserve">
(it is sufficient to answer in one language)</t>
    </r>
  </si>
  <si>
    <r>
      <t xml:space="preserve">                                              training area classification: (drop-down menu) </t>
    </r>
    <r>
      <rPr>
        <b/>
        <i/>
        <sz val="11"/>
        <color rgb="FFBF8F55"/>
        <rFont val="Georgia"/>
        <family val="1"/>
        <charset val="238"/>
      </rPr>
      <t>ENG</t>
    </r>
  </si>
  <si>
    <r>
      <rPr>
        <b/>
        <sz val="11"/>
        <color theme="0"/>
        <rFont val="Georgia"/>
        <family val="1"/>
        <charset val="238"/>
      </rPr>
      <t xml:space="preserve">V. A témavezető adatai: </t>
    </r>
    <r>
      <rPr>
        <b/>
        <sz val="11"/>
        <rFont val="Georgia"/>
        <family val="1"/>
        <charset val="238"/>
      </rPr>
      <t xml:space="preserve">
</t>
    </r>
    <r>
      <rPr>
        <b/>
        <sz val="11"/>
        <color rgb="FFBF8F55"/>
        <rFont val="Georgia"/>
        <family val="1"/>
        <charset val="238"/>
      </rPr>
      <t xml:space="preserve">
</t>
    </r>
    <r>
      <rPr>
        <b/>
        <i/>
        <sz val="11"/>
        <color rgb="FFBF8F55"/>
        <rFont val="Georgia"/>
        <family val="1"/>
        <charset val="238"/>
      </rPr>
      <t>V. Details of the supervisor:</t>
    </r>
  </si>
  <si>
    <r>
      <rPr>
        <b/>
        <sz val="11"/>
        <color rgb="FF1B213E"/>
        <rFont val="Georgia"/>
        <family val="1"/>
        <charset val="238"/>
      </rPr>
      <t xml:space="preserve">Név: </t>
    </r>
    <r>
      <rPr>
        <b/>
        <sz val="11"/>
        <color theme="1"/>
        <rFont val="Georgia"/>
        <family val="1"/>
        <charset val="238"/>
      </rPr>
      <t xml:space="preserve"> </t>
    </r>
    <r>
      <rPr>
        <b/>
        <i/>
        <sz val="11"/>
        <color rgb="FF00B0F0"/>
        <rFont val="Georgia"/>
        <family val="1"/>
        <charset val="238"/>
      </rPr>
      <t xml:space="preserve"> </t>
    </r>
    <r>
      <rPr>
        <b/>
        <i/>
        <sz val="11"/>
        <color rgb="FFBF8F55"/>
        <rFont val="Georgia"/>
        <family val="1"/>
        <charset val="238"/>
      </rPr>
      <t>Name:</t>
    </r>
  </si>
  <si>
    <r>
      <rPr>
        <sz val="11"/>
        <color rgb="FF1B213E"/>
        <rFont val="Georgia"/>
        <family val="1"/>
        <charset val="238"/>
      </rPr>
      <t xml:space="preserve">Tudományos fokozat:  </t>
    </r>
    <r>
      <rPr>
        <sz val="11"/>
        <color theme="1"/>
        <rFont val="Georgia"/>
        <family val="1"/>
        <charset val="238"/>
      </rPr>
      <t xml:space="preserve"> </t>
    </r>
    <r>
      <rPr>
        <i/>
        <sz val="11"/>
        <color rgb="FFBF8F55"/>
        <rFont val="Georgia"/>
        <family val="1"/>
        <charset val="238"/>
      </rPr>
      <t>Scientific degree:</t>
    </r>
  </si>
  <si>
    <r>
      <rPr>
        <sz val="11"/>
        <color rgb="FF1B213E"/>
        <rFont val="Georgia"/>
        <family val="1"/>
        <charset val="238"/>
      </rPr>
      <t xml:space="preserve">Felsőoktatási Intézmény neve: </t>
    </r>
    <r>
      <rPr>
        <sz val="11"/>
        <color theme="1"/>
        <rFont val="Georgia"/>
        <family val="1"/>
        <charset val="238"/>
      </rPr>
      <t xml:space="preserve">  </t>
    </r>
    <r>
      <rPr>
        <i/>
        <sz val="11"/>
        <color rgb="FFBF8F55"/>
        <rFont val="Georgia"/>
        <family val="1"/>
        <charset val="238"/>
      </rPr>
      <t>Name of Higher Education Institution:</t>
    </r>
  </si>
  <si>
    <r>
      <rPr>
        <sz val="11"/>
        <color rgb="FF1B213E"/>
        <rFont val="Georgia"/>
        <family val="1"/>
        <charset val="238"/>
      </rPr>
      <t>Szervezeti egység (Kar, Intézet,  Tanszék):</t>
    </r>
    <r>
      <rPr>
        <sz val="11"/>
        <color theme="1"/>
        <rFont val="Georgia"/>
        <family val="1"/>
        <charset val="238"/>
      </rPr>
      <t xml:space="preserve">
</t>
    </r>
    <r>
      <rPr>
        <i/>
        <sz val="11"/>
        <color rgb="FFBF8F55"/>
        <rFont val="Georgia"/>
        <family val="1"/>
        <charset val="238"/>
      </rPr>
      <t>Organizational unit (Faculty, Institute, Department):</t>
    </r>
  </si>
  <si>
    <r>
      <rPr>
        <sz val="11"/>
        <color rgb="FF1B213E"/>
        <rFont val="Georgia"/>
        <family val="1"/>
        <charset val="238"/>
      </rPr>
      <t xml:space="preserve">Beosztás: </t>
    </r>
    <r>
      <rPr>
        <sz val="11"/>
        <color theme="1"/>
        <rFont val="Georgia"/>
        <family val="1"/>
        <charset val="238"/>
      </rPr>
      <t xml:space="preserve"> </t>
    </r>
    <r>
      <rPr>
        <i/>
        <sz val="11"/>
        <color rgb="FF00B0F0"/>
        <rFont val="Georgia"/>
        <family val="1"/>
        <charset val="238"/>
      </rPr>
      <t xml:space="preserve"> </t>
    </r>
    <r>
      <rPr>
        <i/>
        <sz val="11"/>
        <color rgb="FFBF8F55"/>
        <rFont val="Georgia"/>
        <family val="1"/>
        <charset val="238"/>
      </rPr>
      <t>Position:</t>
    </r>
  </si>
  <si>
    <r>
      <rPr>
        <sz val="11"/>
        <color rgb="FF1B213E"/>
        <rFont val="Georgia"/>
        <family val="1"/>
        <charset val="238"/>
      </rPr>
      <t xml:space="preserve">Elérhetőség (telefonszám):  </t>
    </r>
    <r>
      <rPr>
        <sz val="11"/>
        <color theme="1"/>
        <rFont val="Georgia"/>
        <family val="1"/>
        <charset val="238"/>
      </rPr>
      <t xml:space="preserve">  </t>
    </r>
    <r>
      <rPr>
        <i/>
        <sz val="11"/>
        <color rgb="FFBF8F55"/>
        <rFont val="Georgia"/>
        <family val="1"/>
        <charset val="238"/>
      </rPr>
      <t>Contact (phone number):</t>
    </r>
  </si>
  <si>
    <r>
      <rPr>
        <sz val="11"/>
        <color rgb="FF1B213E"/>
        <rFont val="Georgia"/>
        <family val="1"/>
        <charset val="238"/>
      </rPr>
      <t xml:space="preserve">Elérhetőség (e-mail cím):  </t>
    </r>
    <r>
      <rPr>
        <sz val="11"/>
        <color theme="1"/>
        <rFont val="Georgia"/>
        <family val="1"/>
        <charset val="238"/>
      </rPr>
      <t xml:space="preserve"> </t>
    </r>
    <r>
      <rPr>
        <i/>
        <sz val="11"/>
        <color rgb="FFBF8F55"/>
        <rFont val="Georgia"/>
        <family val="1"/>
        <charset val="238"/>
      </rPr>
      <t>Contact (email address):</t>
    </r>
  </si>
  <si>
    <r>
      <rPr>
        <b/>
        <sz val="11"/>
        <color theme="0"/>
        <rFont val="Georgia"/>
        <family val="1"/>
        <charset val="238"/>
      </rPr>
      <t xml:space="preserve">VI. Az ösztöndíjas időszakra vonatkozó egyéb intézményi adatok
</t>
    </r>
    <r>
      <rPr>
        <sz val="10"/>
        <color theme="0"/>
        <rFont val="Georgia"/>
        <family val="1"/>
        <charset val="238"/>
      </rPr>
      <t xml:space="preserve">(amennyiben valamely mező valamely célcsoportra nem értelmezendő, úgy nem kell kitölteni!)  
</t>
    </r>
    <r>
      <rPr>
        <sz val="11"/>
        <color rgb="FF1B213E"/>
        <rFont val="Georgia"/>
        <family val="1"/>
        <charset val="238"/>
      </rPr>
      <t xml:space="preserve">
</t>
    </r>
    <r>
      <rPr>
        <b/>
        <i/>
        <sz val="11"/>
        <color rgb="FF1B213E"/>
        <rFont val="Georgia"/>
        <family val="1"/>
        <charset val="238"/>
      </rPr>
      <t>VI. Other institutional data regarding the scholarship period</t>
    </r>
    <r>
      <rPr>
        <i/>
        <sz val="11"/>
        <color rgb="FF1B213E"/>
        <rFont val="Georgia"/>
        <family val="1"/>
        <charset val="238"/>
      </rPr>
      <t xml:space="preserve">
</t>
    </r>
    <r>
      <rPr>
        <i/>
        <sz val="10"/>
        <color rgb="FF1B213E"/>
        <rFont val="Georgia"/>
        <family val="1"/>
        <charset val="238"/>
      </rPr>
      <t>(If a field is not applicable to any target group, it does not need to be filled out)</t>
    </r>
  </si>
  <si>
    <r>
      <rPr>
        <b/>
        <sz val="18"/>
        <color theme="0"/>
        <rFont val="Georgia"/>
        <family val="1"/>
        <charset val="238"/>
      </rPr>
      <t xml:space="preserve">Intézményi adatok   </t>
    </r>
    <r>
      <rPr>
        <b/>
        <sz val="18"/>
        <color theme="1"/>
        <rFont val="Georgia"/>
        <family val="1"/>
        <charset val="238"/>
      </rPr>
      <t xml:space="preserve">
</t>
    </r>
    <r>
      <rPr>
        <b/>
        <i/>
        <sz val="18"/>
        <color rgb="FF1B213E"/>
        <rFont val="Georgia"/>
        <family val="1"/>
        <charset val="238"/>
      </rPr>
      <t>Institutional data</t>
    </r>
  </si>
  <si>
    <r>
      <rPr>
        <b/>
        <u/>
        <sz val="11"/>
        <color rgb="FF0070C0"/>
        <rFont val="Georgia"/>
        <family val="1"/>
        <charset val="238"/>
      </rPr>
      <t>Alapképzés esetén</t>
    </r>
    <r>
      <rPr>
        <sz val="11"/>
        <color theme="1"/>
        <rFont val="Georgia"/>
        <family val="1"/>
        <charset val="238"/>
      </rPr>
      <t xml:space="preserve"> </t>
    </r>
    <r>
      <rPr>
        <sz val="11"/>
        <color rgb="FF1B213E"/>
        <rFont val="Georgia"/>
        <family val="1"/>
        <charset val="238"/>
      </rPr>
      <t xml:space="preserve">képzés megnevezése (legördülő menü) </t>
    </r>
    <r>
      <rPr>
        <sz val="11"/>
        <color theme="1"/>
        <rFont val="Georgia"/>
        <family val="1"/>
        <charset val="238"/>
      </rPr>
      <t xml:space="preserve">
</t>
    </r>
    <r>
      <rPr>
        <b/>
        <i/>
        <u/>
        <sz val="11"/>
        <color rgb="FF0070C0"/>
        <rFont val="Georgia"/>
        <family val="1"/>
        <charset val="238"/>
      </rPr>
      <t>In case of a bachelor's program</t>
    </r>
    <r>
      <rPr>
        <i/>
        <sz val="11"/>
        <color rgb="FF00B0F0"/>
        <rFont val="Georgia"/>
        <family val="1"/>
        <charset val="238"/>
      </rPr>
      <t xml:space="preserve">, </t>
    </r>
    <r>
      <rPr>
        <i/>
        <sz val="11"/>
        <color rgb="FFBF8F55"/>
        <rFont val="Georgia"/>
        <family val="1"/>
        <charset val="238"/>
      </rPr>
      <t>name of the course (drop-down menu)</t>
    </r>
  </si>
  <si>
    <r>
      <rPr>
        <b/>
        <u/>
        <sz val="11"/>
        <color rgb="FF0070C0"/>
        <rFont val="Georgia"/>
        <family val="1"/>
        <charset val="238"/>
      </rPr>
      <t>Mesterképzés esetén</t>
    </r>
    <r>
      <rPr>
        <sz val="11"/>
        <color theme="1"/>
        <rFont val="Georgia"/>
        <family val="1"/>
        <charset val="238"/>
      </rPr>
      <t xml:space="preserve"> </t>
    </r>
    <r>
      <rPr>
        <sz val="11"/>
        <color rgb="FF1B213E"/>
        <rFont val="Georgia"/>
        <family val="1"/>
        <charset val="238"/>
      </rPr>
      <t>képzés megnevezése (legördülő menü)</t>
    </r>
    <r>
      <rPr>
        <sz val="11"/>
        <color theme="1"/>
        <rFont val="Georgia"/>
        <family val="1"/>
        <charset val="238"/>
      </rPr>
      <t xml:space="preserve">
</t>
    </r>
    <r>
      <rPr>
        <b/>
        <i/>
        <u/>
        <sz val="11"/>
        <color rgb="FF0070C0"/>
        <rFont val="Georgia"/>
        <family val="1"/>
        <charset val="238"/>
      </rPr>
      <t>In case of a master's program</t>
    </r>
    <r>
      <rPr>
        <i/>
        <sz val="11"/>
        <color rgb="FF00B0F0"/>
        <rFont val="Georgia"/>
        <family val="1"/>
        <charset val="238"/>
      </rPr>
      <t xml:space="preserve">, </t>
    </r>
    <r>
      <rPr>
        <i/>
        <sz val="11"/>
        <color rgb="FFBF8F55"/>
        <rFont val="Georgia"/>
        <family val="1"/>
        <charset val="238"/>
      </rPr>
      <t>name of the course (drop-down menu)</t>
    </r>
  </si>
  <si>
    <r>
      <rPr>
        <b/>
        <u/>
        <sz val="11"/>
        <color rgb="FF0070C0"/>
        <rFont val="Georgia"/>
        <family val="1"/>
        <charset val="238"/>
      </rPr>
      <t>Doktori képzés esetén</t>
    </r>
    <r>
      <rPr>
        <sz val="11"/>
        <color rgb="FF1B213E"/>
        <rFont val="Georgia"/>
        <family val="1"/>
        <charset val="238"/>
      </rPr>
      <t xml:space="preserve"> Doktori Iskola megnevezése (legördülő menü)</t>
    </r>
    <r>
      <rPr>
        <sz val="11"/>
        <color theme="1"/>
        <rFont val="Georgia"/>
        <family val="1"/>
        <charset val="238"/>
      </rPr>
      <t xml:space="preserve">
</t>
    </r>
    <r>
      <rPr>
        <b/>
        <i/>
        <u/>
        <sz val="11"/>
        <color rgb="FF0070C0"/>
        <rFont val="Georgia"/>
        <family val="1"/>
        <charset val="238"/>
      </rPr>
      <t>In case of doctoral training</t>
    </r>
    <r>
      <rPr>
        <i/>
        <sz val="11"/>
        <color rgb="FF00B0F0"/>
        <rFont val="Georgia"/>
        <family val="1"/>
        <charset val="238"/>
      </rPr>
      <t>,</t>
    </r>
    <r>
      <rPr>
        <i/>
        <sz val="11"/>
        <color rgb="FFBF8F55"/>
        <rFont val="Georgia"/>
        <family val="1"/>
        <charset val="238"/>
      </rPr>
      <t xml:space="preserve"> name of the Doctoral School (drop-down menu)</t>
    </r>
  </si>
  <si>
    <r>
      <rPr>
        <b/>
        <sz val="11"/>
        <color rgb="FF1B213E"/>
        <rFont val="Georgia"/>
        <family val="1"/>
        <charset val="238"/>
      </rPr>
      <t xml:space="preserve">Képzési terület </t>
    </r>
    <r>
      <rPr>
        <sz val="11"/>
        <color rgb="FF1B213E"/>
        <rFont val="Georgia"/>
        <family val="1"/>
        <charset val="238"/>
      </rPr>
      <t xml:space="preserve">(legördülő menü): </t>
    </r>
    <r>
      <rPr>
        <sz val="11"/>
        <color theme="1"/>
        <rFont val="Georgia"/>
        <family val="1"/>
        <charset val="238"/>
      </rPr>
      <t xml:space="preserve">
</t>
    </r>
    <r>
      <rPr>
        <sz val="11"/>
        <color rgb="FF0070C0"/>
        <rFont val="Georgia"/>
        <family val="1"/>
        <charset val="238"/>
      </rPr>
      <t xml:space="preserve">(alap-, mesterképzés (osztatlan) esetén) 
</t>
    </r>
    <r>
      <rPr>
        <i/>
        <sz val="11"/>
        <color rgb="FFBF8F55"/>
        <rFont val="Georgia"/>
        <family val="1"/>
        <charset val="238"/>
      </rPr>
      <t xml:space="preserve">
</t>
    </r>
    <r>
      <rPr>
        <b/>
        <i/>
        <sz val="11"/>
        <color rgb="FFBF8F55"/>
        <rFont val="Georgia"/>
        <family val="1"/>
        <charset val="238"/>
      </rPr>
      <t>Training area</t>
    </r>
    <r>
      <rPr>
        <i/>
        <sz val="11"/>
        <color rgb="FFBF8F55"/>
        <rFont val="Georgia"/>
        <family val="1"/>
        <charset val="238"/>
      </rPr>
      <t xml:space="preserve"> (drop-down menu):
</t>
    </r>
    <r>
      <rPr>
        <i/>
        <sz val="11"/>
        <color theme="8" tint="0.39997558519241921"/>
        <rFont val="Georgia"/>
        <family val="1"/>
        <charset val="238"/>
      </rPr>
      <t>(</t>
    </r>
    <r>
      <rPr>
        <i/>
        <sz val="11"/>
        <color rgb="FF0070C0"/>
        <rFont val="Georgia"/>
        <family val="1"/>
        <charset val="238"/>
      </rPr>
      <t>in case of a bachelor's or master's degree (undivided</t>
    </r>
    <r>
      <rPr>
        <i/>
        <sz val="11"/>
        <color theme="8" tint="0.39997558519241921"/>
        <rFont val="Georgia"/>
        <family val="1"/>
        <charset val="238"/>
      </rPr>
      <t>))</t>
    </r>
  </si>
  <si>
    <r>
      <rPr>
        <sz val="11"/>
        <color rgb="FF1B213E"/>
        <rFont val="Georgia"/>
        <family val="1"/>
        <charset val="238"/>
      </rPr>
      <t xml:space="preserve">Neptun kód (CORVINUS):  </t>
    </r>
    <r>
      <rPr>
        <sz val="11"/>
        <color theme="1"/>
        <rFont val="Georgia"/>
        <family val="1"/>
        <charset val="238"/>
      </rPr>
      <t xml:space="preserve"> </t>
    </r>
    <r>
      <rPr>
        <i/>
        <sz val="11"/>
        <color rgb="FFBF8F55"/>
        <rFont val="Georgia"/>
        <family val="1"/>
        <charset val="238"/>
      </rPr>
      <t>Neptune code (CORVINUS):</t>
    </r>
  </si>
  <si>
    <r>
      <rPr>
        <b/>
        <sz val="11"/>
        <color rgb="FF1B213E"/>
        <rFont val="Georgia"/>
        <family val="1"/>
        <charset val="238"/>
      </rPr>
      <t xml:space="preserve">Elérhetőségek:   </t>
    </r>
    <r>
      <rPr>
        <b/>
        <i/>
        <sz val="11"/>
        <color rgb="FF1B213E"/>
        <rFont val="Georgia"/>
        <family val="1"/>
        <charset val="238"/>
      </rPr>
      <t xml:space="preserve">  </t>
    </r>
    <r>
      <rPr>
        <b/>
        <i/>
        <sz val="11"/>
        <color rgb="FF00B0F0"/>
        <rFont val="Georgia"/>
        <family val="1"/>
        <charset val="238"/>
      </rPr>
      <t xml:space="preserve">
</t>
    </r>
    <r>
      <rPr>
        <b/>
        <i/>
        <sz val="11"/>
        <color rgb="FFBF8F55"/>
        <rFont val="Georgia"/>
        <family val="1"/>
        <charset val="238"/>
      </rPr>
      <t>Contacts:</t>
    </r>
  </si>
  <si>
    <r>
      <rPr>
        <b/>
        <sz val="11"/>
        <color rgb="FF1B213E"/>
        <rFont val="Georgia"/>
        <family val="1"/>
        <charset val="238"/>
      </rPr>
      <t>Állandó lakcím:</t>
    </r>
    <r>
      <rPr>
        <b/>
        <sz val="11"/>
        <color theme="1"/>
        <rFont val="Georgia"/>
        <family val="1"/>
        <charset val="238"/>
      </rPr>
      <t xml:space="preserve">
</t>
    </r>
    <r>
      <rPr>
        <b/>
        <i/>
        <sz val="11"/>
        <color rgb="FFBF8F55"/>
        <rFont val="Georgia"/>
        <family val="1"/>
        <charset val="238"/>
      </rPr>
      <t>Permanent address:</t>
    </r>
  </si>
  <si>
    <r>
      <rPr>
        <b/>
        <sz val="11"/>
        <color rgb="FF1B213E"/>
        <rFont val="Georgia"/>
        <family val="1"/>
        <charset val="238"/>
      </rPr>
      <t>Levelezési cím:</t>
    </r>
    <r>
      <rPr>
        <b/>
        <sz val="11"/>
        <color theme="1"/>
        <rFont val="Georgia"/>
        <family val="1"/>
        <charset val="238"/>
      </rPr>
      <t xml:space="preserve">
</t>
    </r>
    <r>
      <rPr>
        <b/>
        <i/>
        <sz val="11"/>
        <color rgb="FFBF8F55"/>
        <rFont val="Georgia"/>
        <family val="1"/>
        <charset val="238"/>
      </rPr>
      <t>Mailing address:</t>
    </r>
  </si>
  <si>
    <r>
      <rPr>
        <b/>
        <u/>
        <sz val="11"/>
        <color rgb="FF0070C0"/>
        <rFont val="Georgia"/>
        <family val="1"/>
        <charset val="238"/>
      </rPr>
      <t>Fiatal Oktató, kutató esetén</t>
    </r>
    <r>
      <rPr>
        <sz val="11"/>
        <color theme="1"/>
        <rFont val="Georgia"/>
        <family val="1"/>
        <charset val="238"/>
      </rPr>
      <t xml:space="preserve"> </t>
    </r>
    <r>
      <rPr>
        <sz val="11"/>
        <color rgb="FF1B213E"/>
        <rFont val="Georgia"/>
        <family val="1"/>
        <charset val="238"/>
      </rPr>
      <t>szervezeti egysé</t>
    </r>
    <r>
      <rPr>
        <u/>
        <sz val="11"/>
        <color rgb="FF1B213E"/>
        <rFont val="Georgia"/>
        <family val="1"/>
        <charset val="238"/>
      </rPr>
      <t>g</t>
    </r>
    <r>
      <rPr>
        <sz val="11"/>
        <color rgb="FF1B213E"/>
        <rFont val="Georgia"/>
        <family val="1"/>
        <charset val="238"/>
      </rPr>
      <t xml:space="preserve"> megnevezése (legördülő menü) </t>
    </r>
    <r>
      <rPr>
        <sz val="11"/>
        <color theme="1"/>
        <rFont val="Georgia"/>
        <family val="1"/>
        <charset val="238"/>
      </rPr>
      <t xml:space="preserve">
</t>
    </r>
    <r>
      <rPr>
        <i/>
        <sz val="11"/>
        <color rgb="FFBF8F55"/>
        <rFont val="Georgia"/>
        <family val="1"/>
        <charset val="238"/>
      </rPr>
      <t>Name of organizational unit</t>
    </r>
    <r>
      <rPr>
        <i/>
        <sz val="11"/>
        <color theme="8" tint="0.39997558519241921"/>
        <rFont val="Georgia"/>
        <family val="1"/>
        <charset val="238"/>
      </rPr>
      <t xml:space="preserve"> </t>
    </r>
    <r>
      <rPr>
        <b/>
        <i/>
        <u/>
        <sz val="11"/>
        <color rgb="FF0070C0"/>
        <rFont val="Georgia"/>
        <family val="1"/>
        <charset val="238"/>
      </rPr>
      <t>in case of young lecturer or researcher</t>
    </r>
    <r>
      <rPr>
        <i/>
        <sz val="11"/>
        <color rgb="FF0070C0"/>
        <rFont val="Georgia"/>
        <family val="1"/>
        <charset val="238"/>
      </rPr>
      <t xml:space="preserve"> </t>
    </r>
    <r>
      <rPr>
        <i/>
        <sz val="11"/>
        <color rgb="FFBF8F55"/>
        <rFont val="Georgia"/>
        <family val="1"/>
        <charset val="238"/>
      </rPr>
      <t>(drop-down menu)</t>
    </r>
  </si>
  <si>
    <r>
      <rPr>
        <b/>
        <sz val="11"/>
        <color rgb="FF0070C0"/>
        <rFont val="Georgia"/>
        <family val="1"/>
        <charset val="238"/>
      </rPr>
      <t>Doktori hallgatók és doktorvárományos  esetén</t>
    </r>
    <r>
      <rPr>
        <sz val="11"/>
        <color theme="1"/>
        <rFont val="Georgia"/>
        <family val="1"/>
        <charset val="238"/>
      </rPr>
      <t xml:space="preserve"> </t>
    </r>
    <r>
      <rPr>
        <sz val="11"/>
        <color rgb="FF1B213E"/>
        <rFont val="Georgia"/>
        <family val="1"/>
        <charset val="238"/>
      </rPr>
      <t>a doktori tanulmányokhoz kapcsolódó</t>
    </r>
    <r>
      <rPr>
        <b/>
        <sz val="11"/>
        <color rgb="FF1B213E"/>
        <rFont val="Georgia"/>
        <family val="1"/>
        <charset val="238"/>
      </rPr>
      <t xml:space="preserve"> phd </t>
    </r>
    <r>
      <rPr>
        <sz val="11"/>
        <color rgb="FF1B213E"/>
        <rFont val="Georgia"/>
        <family val="1"/>
        <charset val="238"/>
      </rPr>
      <t>kutatási téma tervezett címe</t>
    </r>
    <r>
      <rPr>
        <b/>
        <sz val="11"/>
        <color rgb="FF1B213E"/>
        <rFont val="Georgia"/>
        <family val="1"/>
        <charset val="238"/>
      </rPr>
      <t xml:space="preserve"> (nem az EKÖP kutatásának címe) </t>
    </r>
    <r>
      <rPr>
        <b/>
        <sz val="11"/>
        <color theme="1"/>
        <rFont val="Georgia"/>
        <family val="1"/>
        <charset val="238"/>
      </rPr>
      <t xml:space="preserve">
</t>
    </r>
    <r>
      <rPr>
        <b/>
        <i/>
        <sz val="11"/>
        <color rgb="FF0070C0"/>
        <rFont val="Georgia"/>
        <family val="1"/>
        <charset val="238"/>
      </rPr>
      <t>In the case of doctoral students or doctoral candidates</t>
    </r>
    <r>
      <rPr>
        <b/>
        <i/>
        <sz val="11"/>
        <color rgb="FFBF8F55"/>
        <rFont val="Georgia"/>
        <family val="1"/>
        <charset val="238"/>
      </rPr>
      <t xml:space="preserve">, </t>
    </r>
    <r>
      <rPr>
        <i/>
        <sz val="11"/>
        <color rgb="FFBF8F55"/>
        <rFont val="Georgia"/>
        <family val="1"/>
        <charset val="238"/>
      </rPr>
      <t xml:space="preserve">the planned title of the phd research topic related to the doctoral studies </t>
    </r>
    <r>
      <rPr>
        <b/>
        <i/>
        <sz val="11"/>
        <color rgb="FFBF8F55"/>
        <rFont val="Georgia"/>
        <family val="1"/>
        <charset val="238"/>
      </rPr>
      <t>(not the title of the EKÖP research)</t>
    </r>
  </si>
  <si>
    <t>megpályázott ösztöndíj:</t>
  </si>
  <si>
    <t>applied scholarship:</t>
  </si>
  <si>
    <r>
      <rPr>
        <sz val="11"/>
        <color rgb="FF1B213E"/>
        <rFont val="Georgia"/>
        <family val="1"/>
        <charset val="238"/>
      </rPr>
      <t>Munkarend: (legördülő menü)</t>
    </r>
    <r>
      <rPr>
        <sz val="11"/>
        <color theme="1"/>
        <rFont val="Georgia"/>
        <family val="1"/>
        <charset val="238"/>
      </rPr>
      <t xml:space="preserve">
</t>
    </r>
    <r>
      <rPr>
        <b/>
        <sz val="11"/>
        <color rgb="FF0070C0"/>
        <rFont val="Georgia"/>
        <family val="1"/>
        <charset val="238"/>
      </rPr>
      <t>fiatal oktató, kutató esetén</t>
    </r>
    <r>
      <rPr>
        <sz val="11"/>
        <color rgb="FF0070C0"/>
        <rFont val="Georgia"/>
        <family val="1"/>
        <charset val="238"/>
      </rPr>
      <t xml:space="preserve"> </t>
    </r>
    <r>
      <rPr>
        <u/>
        <sz val="11"/>
        <color rgb="FFFF0000"/>
        <rFont val="Georgia"/>
        <family val="1"/>
        <charset val="238"/>
      </rPr>
      <t>nem releváns</t>
    </r>
    <r>
      <rPr>
        <sz val="11"/>
        <color theme="1"/>
        <rFont val="Georgia"/>
        <family val="1"/>
        <charset val="238"/>
      </rPr>
      <t xml:space="preserve">
</t>
    </r>
    <r>
      <rPr>
        <sz val="11"/>
        <color theme="8" tint="0.39997558519241921"/>
        <rFont val="Georgia"/>
        <family val="1"/>
        <charset val="238"/>
      </rPr>
      <t xml:space="preserve">
</t>
    </r>
    <r>
      <rPr>
        <i/>
        <sz val="11"/>
        <color rgb="FFBF8F55"/>
        <rFont val="Georgia"/>
        <family val="1"/>
        <charset val="238"/>
      </rPr>
      <t>Schedule: (drop-down menu)</t>
    </r>
    <r>
      <rPr>
        <i/>
        <sz val="11"/>
        <color theme="8" tint="0.39997558519241921"/>
        <rFont val="Georgia"/>
        <family val="1"/>
        <charset val="238"/>
      </rPr>
      <t xml:space="preserve">
</t>
    </r>
    <r>
      <rPr>
        <i/>
        <u/>
        <sz val="11"/>
        <color rgb="FFFF0000"/>
        <rFont val="Georgia"/>
        <family val="1"/>
        <charset val="238"/>
      </rPr>
      <t>it's not relevant</t>
    </r>
    <r>
      <rPr>
        <i/>
        <sz val="11"/>
        <color rgb="FF00B0F0"/>
        <rFont val="Georgia"/>
        <family val="1"/>
        <charset val="238"/>
      </rPr>
      <t xml:space="preserve"> </t>
    </r>
    <r>
      <rPr>
        <i/>
        <sz val="11"/>
        <color rgb="FFBF8F55"/>
        <rFont val="Georgia"/>
        <family val="1"/>
        <charset val="238"/>
      </rPr>
      <t xml:space="preserve">in the case of a </t>
    </r>
    <r>
      <rPr>
        <b/>
        <i/>
        <sz val="11"/>
        <color rgb="FF0070C0"/>
        <rFont val="Georgia"/>
        <family val="1"/>
        <charset val="238"/>
      </rPr>
      <t>young lecturer or researcher</t>
    </r>
  </si>
  <si>
    <r>
      <rPr>
        <sz val="11"/>
        <color rgb="FF1B213E"/>
        <rFont val="Georgia"/>
        <family val="1"/>
        <charset val="238"/>
      </rPr>
      <t>Finanszírozási forma: (legördülő menü):</t>
    </r>
    <r>
      <rPr>
        <sz val="11"/>
        <color theme="1"/>
        <rFont val="Georgia"/>
        <family val="1"/>
        <charset val="238"/>
      </rPr>
      <t xml:space="preserve">
</t>
    </r>
    <r>
      <rPr>
        <b/>
        <sz val="11"/>
        <color rgb="FF0070C0"/>
        <rFont val="Georgia"/>
        <family val="1"/>
        <charset val="238"/>
      </rPr>
      <t>fiatal oktató, kutató esetén</t>
    </r>
    <r>
      <rPr>
        <sz val="11"/>
        <color rgb="FF0070C0"/>
        <rFont val="Georgia"/>
        <family val="1"/>
        <charset val="238"/>
      </rPr>
      <t xml:space="preserve">  </t>
    </r>
    <r>
      <rPr>
        <u/>
        <sz val="11"/>
        <color rgb="FFFF0000"/>
        <rFont val="Georgia"/>
        <family val="1"/>
        <charset val="238"/>
      </rPr>
      <t xml:space="preserve">nem releváns </t>
    </r>
    <r>
      <rPr>
        <sz val="11"/>
        <color rgb="FF0070C0"/>
        <rFont val="Georgia"/>
        <family val="1"/>
        <charset val="238"/>
      </rPr>
      <t xml:space="preserve">
</t>
    </r>
    <r>
      <rPr>
        <i/>
        <sz val="11"/>
        <color rgb="FFBF8F55"/>
        <rFont val="Georgia"/>
        <family val="1"/>
        <charset val="238"/>
      </rPr>
      <t>Form of financing: (drop-down menu):</t>
    </r>
    <r>
      <rPr>
        <i/>
        <sz val="11"/>
        <color rgb="FF00B0F0"/>
        <rFont val="Georgia"/>
        <family val="1"/>
        <charset val="238"/>
      </rPr>
      <t xml:space="preserve">
</t>
    </r>
    <r>
      <rPr>
        <i/>
        <u/>
        <sz val="11"/>
        <color rgb="FFFF0000"/>
        <rFont val="Georgia"/>
        <family val="1"/>
        <charset val="238"/>
      </rPr>
      <t xml:space="preserve">it's not relevant </t>
    </r>
    <r>
      <rPr>
        <i/>
        <sz val="11"/>
        <color rgb="FFBF8F55"/>
        <rFont val="Georgia"/>
        <family val="1"/>
        <charset val="238"/>
      </rPr>
      <t xml:space="preserve">in case of a </t>
    </r>
    <r>
      <rPr>
        <b/>
        <i/>
        <sz val="11"/>
        <color rgb="FF0070C0"/>
        <rFont val="Georgia"/>
        <family val="1"/>
        <charset val="238"/>
      </rPr>
      <t>young lecturer or researcher</t>
    </r>
  </si>
  <si>
    <r>
      <t>Dear Applicant!
When filling in the mandatory fields of the data sheet, we recommend that pay attention to the b</t>
    </r>
    <r>
      <rPr>
        <b/>
        <sz val="9"/>
        <color rgb="FFBF8F55"/>
        <rFont val="Georgia"/>
        <family val="1"/>
        <charset val="238"/>
      </rPr>
      <t>uilt-in error messages that appear in column F</t>
    </r>
    <r>
      <rPr>
        <sz val="9"/>
        <color rgb="FFBF8F55"/>
        <rFont val="Georgia"/>
        <family val="1"/>
        <charset val="238"/>
      </rPr>
      <t xml:space="preserve">.
The data sheet has a pre-set print area, but this only works correctly if you open it in Excel on a desktop or laptop.
If you had stopped it, a little help: 
print area: B1: E69, page 1 break to line 38, page 2 break to line 69.
</t>
    </r>
  </si>
  <si>
    <r>
      <rPr>
        <b/>
        <sz val="9"/>
        <color rgb="FFBF8F55"/>
        <rFont val="Georgia"/>
        <family val="1"/>
        <charset val="238"/>
      </rPr>
      <t>How to create a PDF from the data sheet?</t>
    </r>
    <r>
      <rPr>
        <sz val="9"/>
        <color rgb="FFBF8F55"/>
        <rFont val="Georgia"/>
        <family val="1"/>
        <charset val="238"/>
      </rPr>
      <t xml:space="preserve">
</t>
    </r>
    <r>
      <rPr>
        <b/>
        <sz val="9"/>
        <color rgb="FFBF8F55"/>
        <rFont val="Georgia"/>
        <family val="1"/>
        <charset val="238"/>
      </rPr>
      <t>Version 1: File/save as</t>
    </r>
    <r>
      <rPr>
        <sz val="9"/>
        <color rgb="FFBF8F55"/>
        <rFont val="Georgia"/>
        <family val="1"/>
        <charset val="238"/>
      </rPr>
      <t xml:space="preserve"> -&gt; and for file extension, select PDF from the drop-down list
</t>
    </r>
    <r>
      <rPr>
        <b/>
        <sz val="9"/>
        <color rgb="FFBF8F55"/>
        <rFont val="Georgia"/>
        <family val="1"/>
        <charset val="238"/>
      </rPr>
      <t xml:space="preserve">Version 2: File / print /   -&gt; </t>
    </r>
    <r>
      <rPr>
        <sz val="9"/>
        <color rgb="FFBF8F55"/>
        <rFont val="Georgia"/>
        <family val="1"/>
        <charset val="238"/>
      </rPr>
      <t xml:space="preserve">In Printer, you select: Microsoft Print to PDF
</t>
    </r>
  </si>
  <si>
    <r>
      <t>Kedves Pályázó! 
Az adatlap kötelező mezőinek kitöltéséhez</t>
    </r>
    <r>
      <rPr>
        <b/>
        <sz val="9"/>
        <color rgb="FF1B213E"/>
        <rFont val="Georgia"/>
        <family val="1"/>
        <charset val="238"/>
      </rPr>
      <t xml:space="preserve"> javasolnánk az F oszlopban megjelenő beépített hibaüzeneteket </t>
    </r>
    <r>
      <rPr>
        <sz val="9"/>
        <color rgb="FF1B213E"/>
        <rFont val="Georgia"/>
        <family val="1"/>
        <charset val="238"/>
      </rPr>
      <t xml:space="preserve">figyelni. 
Az adatlapban a nyomtatási terület előre be van állítva, ez azonban csak akkor működik helyesen, ha asztali gépen vagy laptopon Excelben nyitod meg. 
</t>
    </r>
    <r>
      <rPr>
        <b/>
        <sz val="9"/>
        <color rgb="FF1B213E"/>
        <rFont val="Georgia"/>
        <family val="1"/>
        <charset val="238"/>
      </rPr>
      <t>Ha mégis elállítottad volna</t>
    </r>
    <r>
      <rPr>
        <sz val="9"/>
        <color rgb="FF1B213E"/>
        <rFont val="Georgia"/>
        <family val="1"/>
        <charset val="238"/>
      </rPr>
      <t xml:space="preserve">, egy kis segítség: nyomtatási terület: B1: E69, 1. oldal törése 38. sorig , 2. oldal törése 69. sorig. </t>
    </r>
  </si>
  <si>
    <r>
      <rPr>
        <b/>
        <sz val="9"/>
        <color rgb="FF1B213E"/>
        <rFont val="Georgia"/>
        <family val="1"/>
        <charset val="238"/>
      </rPr>
      <t xml:space="preserve">Hogyan készíts PDF-et az adatlapból? 
</t>
    </r>
    <r>
      <rPr>
        <sz val="9"/>
        <color rgb="FF1B213E"/>
        <rFont val="Georgia"/>
        <family val="1"/>
        <charset val="238"/>
      </rPr>
      <t xml:space="preserve">
</t>
    </r>
    <r>
      <rPr>
        <b/>
        <sz val="9"/>
        <color rgb="FF1B213E"/>
        <rFont val="Georgia"/>
        <family val="1"/>
        <charset val="238"/>
      </rPr>
      <t>1. verzió: Fájl/mentés másként</t>
    </r>
    <r>
      <rPr>
        <sz val="9"/>
        <color rgb="FF1B213E"/>
        <rFont val="Georgia"/>
        <family val="1"/>
        <charset val="238"/>
      </rPr>
      <t xml:space="preserve">  -&gt; fájl kiterjesztésénél pedig legördíthető listából válaszd a PDF-et 
</t>
    </r>
    <r>
      <rPr>
        <b/>
        <sz val="9"/>
        <color rgb="FF1B213E"/>
        <rFont val="Georgia"/>
        <family val="1"/>
        <charset val="238"/>
      </rPr>
      <t>2. verzió: Fájl / nyomtatás/</t>
    </r>
    <r>
      <rPr>
        <sz val="9"/>
        <color rgb="FF1B213E"/>
        <rFont val="Georgia"/>
        <family val="1"/>
        <charset val="238"/>
      </rPr>
      <t xml:space="preserve">   Nyomtatónál pedig kiválasztod: Microsoft Print to PDF-et</t>
    </r>
  </si>
  <si>
    <r>
      <rPr>
        <b/>
        <sz val="11"/>
        <color rgb="FF1B213E"/>
        <rFont val="Georgia"/>
        <family val="1"/>
        <charset val="238"/>
      </rPr>
      <t>további besorolás</t>
    </r>
    <r>
      <rPr>
        <sz val="11"/>
        <color rgb="FF1B213E"/>
        <rFont val="Georgia"/>
        <family val="1"/>
        <charset val="238"/>
      </rPr>
      <t xml:space="preserve">: (többszintű legördülő lista, mely csak a felette levő sorból való kiválasztást követően jelenik meg) </t>
    </r>
    <r>
      <rPr>
        <sz val="11"/>
        <color theme="1"/>
        <rFont val="Georgia"/>
        <family val="1"/>
        <charset val="238"/>
      </rPr>
      <t xml:space="preserve">
</t>
    </r>
    <r>
      <rPr>
        <b/>
        <i/>
        <sz val="11"/>
        <color rgb="FFBF8F55"/>
        <rFont val="Georgia"/>
        <family val="1"/>
        <charset val="238"/>
      </rPr>
      <t>further classification</t>
    </r>
    <r>
      <rPr>
        <i/>
        <sz val="11"/>
        <color rgb="FFBF8F55"/>
        <rFont val="Georgia"/>
        <family val="1"/>
        <charset val="238"/>
      </rPr>
      <t>: (a multi-level drop-down list that appears only after selecting from the row above it)</t>
    </r>
  </si>
  <si>
    <t>1. agrár, műszaki, informatika, orvos- és egészségtudomány, természettudomány / 
1. agriculture, engineering, information technology, medicine and health, natural sciences</t>
  </si>
  <si>
    <r>
      <rPr>
        <b/>
        <sz val="9"/>
        <color theme="1"/>
        <rFont val="Times New Roman"/>
        <family val="1"/>
        <charset val="238"/>
      </rPr>
      <t xml:space="preserve">2. egyéb / </t>
    </r>
    <r>
      <rPr>
        <sz val="9"/>
        <color theme="1"/>
        <rFont val="Times New Roman"/>
        <family val="1"/>
        <charset val="238"/>
      </rPr>
      <t xml:space="preserve">
others</t>
    </r>
  </si>
  <si>
    <r>
      <rPr>
        <sz val="11"/>
        <color rgb="FF1B213E"/>
        <rFont val="Georgia"/>
        <family val="1"/>
        <charset val="238"/>
      </rPr>
      <t xml:space="preserve">Pályázott ösztöndíjas jogviszony </t>
    </r>
    <r>
      <rPr>
        <b/>
        <u/>
        <sz val="11"/>
        <color rgb="FF1B213E"/>
        <rFont val="Georgia"/>
        <family val="1"/>
        <charset val="238"/>
      </rPr>
      <t>kezdő napja</t>
    </r>
    <r>
      <rPr>
        <sz val="11"/>
        <color rgb="FF1B213E"/>
        <rFont val="Georgia"/>
        <family val="1"/>
        <charset val="238"/>
      </rPr>
      <t xml:space="preserve">: 
</t>
    </r>
    <r>
      <rPr>
        <sz val="11"/>
        <color rgb="FFBF8F55"/>
        <rFont val="Georgia"/>
        <family val="1"/>
        <charset val="238"/>
      </rPr>
      <t xml:space="preserve">The start date of the scholarship recipent status </t>
    </r>
  </si>
  <si>
    <r>
      <t xml:space="preserve">                                                                                                                Pályázati Kiírás 3. számú melléklet  / </t>
    </r>
    <r>
      <rPr>
        <i/>
        <sz val="11"/>
        <color rgb="FFBF8F55"/>
        <rFont val="Georgia"/>
        <family val="1"/>
        <charset val="238"/>
      </rPr>
      <t>Call for proposals Annex 3</t>
    </r>
  </si>
  <si>
    <r>
      <t xml:space="preserve">Alapképzés szakok / oktatás nyelve
</t>
    </r>
    <r>
      <rPr>
        <b/>
        <sz val="9"/>
        <color rgb="FF0070C0"/>
        <rFont val="Times New Roman"/>
        <family val="1"/>
        <charset val="238"/>
      </rPr>
      <t>kékkel jelöltek magyar nyelvű képzések</t>
    </r>
  </si>
  <si>
    <t>Mesterképzés szakok / oktatás nyelve</t>
  </si>
  <si>
    <r>
      <rPr>
        <b/>
        <sz val="9"/>
        <color theme="1"/>
        <rFont val="Times New Roman"/>
        <family val="1"/>
        <charset val="238"/>
      </rPr>
      <t xml:space="preserve">Alkalmazott közgazdaságtan / angol       </t>
    </r>
    <r>
      <rPr>
        <sz val="9"/>
        <color theme="1"/>
        <rFont val="Times New Roman"/>
        <family val="1"/>
        <charset val="238"/>
      </rPr>
      <t xml:space="preserve">
( Applied Economics / English )</t>
    </r>
  </si>
  <si>
    <t>Alkalmazott közgazdaságtan / magyar</t>
  </si>
  <si>
    <r>
      <rPr>
        <b/>
        <sz val="9"/>
        <color theme="1"/>
        <rFont val="Times New Roman"/>
        <family val="1"/>
        <charset val="238"/>
      </rPr>
      <t xml:space="preserve">Filozófia, politika, gazdaság (PPE) / angol       </t>
    </r>
    <r>
      <rPr>
        <sz val="9"/>
        <color theme="1"/>
        <rFont val="Times New Roman"/>
        <family val="1"/>
        <charset val="238"/>
      </rPr>
      <t xml:space="preserve">
( Philosophy, Politics, Economics / English )</t>
    </r>
  </si>
  <si>
    <r>
      <rPr>
        <b/>
        <sz val="9"/>
        <color theme="1"/>
        <rFont val="Times New Roman"/>
        <family val="1"/>
        <charset val="238"/>
      </rPr>
      <t xml:space="preserve">Gazdálkodási és menedzsment / angol      </t>
    </r>
    <r>
      <rPr>
        <sz val="9"/>
        <color theme="1"/>
        <rFont val="Times New Roman"/>
        <family val="1"/>
        <charset val="238"/>
      </rPr>
      <t xml:space="preserve">
( Business and Management / English )</t>
    </r>
  </si>
  <si>
    <t>Gazdálkodási és menedzsment / magyar</t>
  </si>
  <si>
    <t>Gazdaságinformatikus / magyar</t>
  </si>
  <si>
    <r>
      <rPr>
        <b/>
        <sz val="9"/>
        <color theme="1"/>
        <rFont val="Times New Roman"/>
        <family val="1"/>
        <charset val="238"/>
      </rPr>
      <t xml:space="preserve">Kommunikáció- és médiatudomány / angol      </t>
    </r>
    <r>
      <rPr>
        <sz val="9"/>
        <color theme="1"/>
        <rFont val="Times New Roman"/>
        <family val="1"/>
        <charset val="238"/>
      </rPr>
      <t xml:space="preserve">
( Communication and Media Science / English )</t>
    </r>
  </si>
  <si>
    <r>
      <rPr>
        <b/>
        <sz val="9"/>
        <color rgb="FF0070C0"/>
        <rFont val="Times New Roman"/>
        <family val="1"/>
        <charset val="238"/>
      </rPr>
      <t xml:space="preserve">Kommunikáció- és médiatudomány </t>
    </r>
    <r>
      <rPr>
        <sz val="9"/>
        <color rgb="FF0070C0"/>
        <rFont val="Times New Roman"/>
        <family val="1"/>
        <charset val="238"/>
      </rPr>
      <t>/ magyar</t>
    </r>
  </si>
  <si>
    <r>
      <rPr>
        <b/>
        <sz val="9"/>
        <color theme="1"/>
        <rFont val="Times New Roman"/>
        <family val="1"/>
        <charset val="238"/>
      </rPr>
      <t xml:space="preserve">Nemzetközi gazdálkodás / angol      </t>
    </r>
    <r>
      <rPr>
        <sz val="9"/>
        <color theme="1"/>
        <rFont val="Times New Roman"/>
        <family val="1"/>
        <charset val="238"/>
      </rPr>
      <t xml:space="preserve">
( International Business / English )</t>
    </r>
  </si>
  <si>
    <r>
      <rPr>
        <b/>
        <sz val="9"/>
        <color theme="1"/>
        <rFont val="Times New Roman"/>
        <family val="1"/>
        <charset val="238"/>
      </rPr>
      <t xml:space="preserve">Nemzetközi tanulmányok / angol </t>
    </r>
    <r>
      <rPr>
        <sz val="9"/>
        <color theme="1"/>
        <rFont val="Times New Roman"/>
        <family val="1"/>
        <charset val="238"/>
      </rPr>
      <t xml:space="preserve">
( International Relations / English )</t>
    </r>
  </si>
  <si>
    <t>Nemzetközi tanulmányok / magyar</t>
  </si>
  <si>
    <t>Pénzügy és számvitel / magyar</t>
  </si>
  <si>
    <t>Politikatudományok / magyar</t>
  </si>
  <si>
    <r>
      <rPr>
        <b/>
        <sz val="9"/>
        <color theme="1"/>
        <rFont val="Times New Roman"/>
        <family val="1"/>
        <charset val="238"/>
      </rPr>
      <t xml:space="preserve">Szociológia / angol      </t>
    </r>
    <r>
      <rPr>
        <sz val="9"/>
        <color theme="1"/>
        <rFont val="Times New Roman"/>
        <family val="1"/>
        <charset val="238"/>
      </rPr>
      <t xml:space="preserve">
( Sociology / English )</t>
    </r>
  </si>
  <si>
    <r>
      <rPr>
        <b/>
        <sz val="9"/>
        <color theme="1"/>
        <rFont val="Times New Roman"/>
        <family val="1"/>
        <charset val="238"/>
      </rPr>
      <t xml:space="preserve">Üzleti adattudomány / angol      </t>
    </r>
    <r>
      <rPr>
        <sz val="9"/>
        <color theme="1"/>
        <rFont val="Times New Roman"/>
        <family val="1"/>
        <charset val="238"/>
      </rPr>
      <t xml:space="preserve">
 ( Data Science in Business / English )</t>
    </r>
  </si>
  <si>
    <r>
      <rPr>
        <b/>
        <sz val="9"/>
        <color theme="1"/>
        <rFont val="Times New Roman"/>
        <family val="1"/>
        <charset val="238"/>
      </rPr>
      <t xml:space="preserve">Általános menedzsment / angol      </t>
    </r>
    <r>
      <rPr>
        <sz val="9"/>
        <color theme="1"/>
        <rFont val="Times New Roman"/>
        <family val="1"/>
        <charset val="238"/>
      </rPr>
      <t xml:space="preserve">
( Master in manegement / English )</t>
    </r>
  </si>
  <si>
    <t>Biztosítási és pénzügyi matematika / magyar</t>
  </si>
  <si>
    <r>
      <rPr>
        <b/>
        <sz val="9"/>
        <color theme="1"/>
        <rFont val="Times New Roman"/>
        <family val="1"/>
        <charset val="238"/>
      </rPr>
      <t xml:space="preserve">Fenntarthatósági menedzsment és vállalkozás / angol      </t>
    </r>
    <r>
      <rPr>
        <sz val="9"/>
        <color theme="1"/>
        <rFont val="Times New Roman"/>
        <family val="1"/>
        <charset val="238"/>
      </rPr>
      <t xml:space="preserve">
Sustainability Management and Entrepreneurship / English</t>
    </r>
  </si>
  <si>
    <r>
      <rPr>
        <b/>
        <sz val="9"/>
        <color theme="1"/>
        <rFont val="Times New Roman"/>
        <family val="1"/>
        <charset val="238"/>
      </rPr>
      <t xml:space="preserve">Gazdaságinformatikus / angol      </t>
    </r>
    <r>
      <rPr>
        <sz val="9"/>
        <color theme="1"/>
        <rFont val="Times New Roman"/>
        <family val="1"/>
        <charset val="238"/>
      </rPr>
      <t xml:space="preserve">
( Business Informatics / English )</t>
    </r>
  </si>
  <si>
    <r>
      <rPr>
        <b/>
        <sz val="9"/>
        <color theme="1"/>
        <rFont val="Times New Roman"/>
        <family val="1"/>
        <charset val="238"/>
      </rPr>
      <t xml:space="preserve">Gazdasági-viselkedéselemzés / angol      </t>
    </r>
    <r>
      <rPr>
        <sz val="9"/>
        <color theme="1"/>
        <rFont val="Times New Roman"/>
        <family val="1"/>
        <charset val="238"/>
      </rPr>
      <t xml:space="preserve">
( Economic Behavior Analysis / English )</t>
    </r>
  </si>
  <si>
    <r>
      <rPr>
        <b/>
        <sz val="9"/>
        <color theme="1"/>
        <rFont val="Times New Roman"/>
        <family val="1"/>
        <charset val="238"/>
      </rPr>
      <t xml:space="preserve">Haladó ellátásilánc-menedzsment / angol      </t>
    </r>
    <r>
      <rPr>
        <sz val="9"/>
        <color theme="1"/>
        <rFont val="Times New Roman"/>
        <family val="1"/>
        <charset val="238"/>
      </rPr>
      <t xml:space="preserve">
( Advanced Supply Chain Management / English )</t>
    </r>
  </si>
  <si>
    <r>
      <rPr>
        <b/>
        <sz val="9"/>
        <color theme="1"/>
        <rFont val="Times New Roman"/>
        <family val="1"/>
        <charset val="238"/>
      </rPr>
      <t xml:space="preserve">Innováció és vállalkozás / angol       </t>
    </r>
    <r>
      <rPr>
        <sz val="9"/>
        <color theme="1"/>
        <rFont val="Times New Roman"/>
        <family val="1"/>
        <charset val="238"/>
      </rPr>
      <t xml:space="preserve">
( Innovation and Entrepreneurship / English )</t>
    </r>
  </si>
  <si>
    <r>
      <rPr>
        <b/>
        <sz val="9"/>
        <color theme="1"/>
        <rFont val="Times New Roman"/>
        <family val="1"/>
        <charset val="238"/>
      </rPr>
      <t xml:space="preserve">Kommunikáció- és médiatudomány / angol      </t>
    </r>
    <r>
      <rPr>
        <sz val="9"/>
        <color theme="1"/>
        <rFont val="Times New Roman"/>
        <family val="1"/>
        <charset val="238"/>
      </rPr>
      <t xml:space="preserve">
( Communication and Media Studies / English )</t>
    </r>
  </si>
  <si>
    <r>
      <rPr>
        <b/>
        <sz val="9"/>
        <color theme="1"/>
        <rFont val="Times New Roman"/>
        <family val="1"/>
        <charset val="238"/>
      </rPr>
      <t xml:space="preserve">Közgazdálkodás és közpolitika / angol      </t>
    </r>
    <r>
      <rPr>
        <sz val="9"/>
        <color theme="1"/>
        <rFont val="Times New Roman"/>
        <family val="1"/>
        <charset val="238"/>
      </rPr>
      <t xml:space="preserve">
( Public Policy and Management / English )</t>
    </r>
  </si>
  <si>
    <r>
      <rPr>
        <b/>
        <sz val="9"/>
        <color theme="1"/>
        <rFont val="Times New Roman"/>
        <family val="1"/>
        <charset val="238"/>
      </rPr>
      <t xml:space="preserve">Közgazdasági elemző / angol      </t>
    </r>
    <r>
      <rPr>
        <sz val="9"/>
        <color theme="1"/>
        <rFont val="Times New Roman"/>
        <family val="1"/>
        <charset val="238"/>
      </rPr>
      <t xml:space="preserve">
( Economic Analysis / English )</t>
    </r>
  </si>
  <si>
    <t>Közgazdásztanár / magyar</t>
  </si>
  <si>
    <r>
      <rPr>
        <b/>
        <sz val="9"/>
        <color theme="1"/>
        <rFont val="Times New Roman"/>
        <family val="1"/>
        <charset val="238"/>
      </rPr>
      <t xml:space="preserve">Marketing / angol      </t>
    </r>
    <r>
      <rPr>
        <sz val="9"/>
        <color theme="1"/>
        <rFont val="Times New Roman"/>
        <family val="1"/>
        <charset val="238"/>
      </rPr>
      <t xml:space="preserve">
( Marketing / English )</t>
    </r>
  </si>
  <si>
    <r>
      <rPr>
        <b/>
        <sz val="9"/>
        <color theme="1"/>
        <rFont val="Times New Roman"/>
        <family val="1"/>
        <charset val="238"/>
      </rPr>
      <t>Marketingstratégia és innováció /</t>
    </r>
    <r>
      <rPr>
        <sz val="9"/>
        <color theme="1"/>
        <rFont val="Times New Roman"/>
        <family val="1"/>
        <charset val="238"/>
      </rPr>
      <t xml:space="preserve"> angol      
( Marketing Strategy and Innovation / English )</t>
    </r>
  </si>
  <si>
    <r>
      <rPr>
        <b/>
        <sz val="9"/>
        <color theme="1"/>
        <rFont val="Times New Roman"/>
        <family val="1"/>
        <charset val="238"/>
      </rPr>
      <t xml:space="preserve">Master of Business Administration (MBA) / angol      </t>
    </r>
    <r>
      <rPr>
        <sz val="9"/>
        <color theme="1"/>
        <rFont val="Times New Roman"/>
        <family val="1"/>
        <charset val="238"/>
      </rPr>
      <t xml:space="preserve">
( Master of Business Administration (MBA) / English )</t>
    </r>
  </si>
  <si>
    <r>
      <rPr>
        <b/>
        <sz val="9"/>
        <color theme="1"/>
        <rFont val="Times New Roman"/>
        <family val="1"/>
        <charset val="238"/>
      </rPr>
      <t xml:space="preserve">Nemzetközi gazdaság és gazdálkodás / angol      </t>
    </r>
    <r>
      <rPr>
        <sz val="9"/>
        <color theme="1"/>
        <rFont val="Times New Roman"/>
        <family val="1"/>
        <charset val="238"/>
      </rPr>
      <t xml:space="preserve">
( International Economy and Business / English )</t>
    </r>
  </si>
  <si>
    <r>
      <rPr>
        <b/>
        <sz val="9"/>
        <color theme="1"/>
        <rFont val="Times New Roman"/>
        <family val="1"/>
        <charset val="238"/>
      </rPr>
      <t xml:space="preserve">Nemzetközi Master of Business Administration (MBA) / angol      </t>
    </r>
    <r>
      <rPr>
        <sz val="9"/>
        <color theme="1"/>
        <rFont val="Times New Roman"/>
        <family val="1"/>
        <charset val="238"/>
      </rPr>
      <t xml:space="preserve">
( International Master of Business Administration (MBA)/ English )</t>
    </r>
  </si>
  <si>
    <r>
      <rPr>
        <b/>
        <sz val="9"/>
        <color theme="1"/>
        <rFont val="Times New Roman"/>
        <family val="1"/>
        <charset val="238"/>
      </rPr>
      <t xml:space="preserve">Nemzetközi számvitel és könyvvizsgálat / angol      </t>
    </r>
    <r>
      <rPr>
        <sz val="9"/>
        <color theme="1"/>
        <rFont val="Times New Roman"/>
        <family val="1"/>
        <charset val="238"/>
      </rPr>
      <t xml:space="preserve">
( International Accounting and Auditing / English )</t>
    </r>
  </si>
  <si>
    <r>
      <rPr>
        <b/>
        <sz val="9"/>
        <color theme="1"/>
        <rFont val="Times New Roman"/>
        <family val="1"/>
        <charset val="238"/>
      </rPr>
      <t xml:space="preserve">Nemzetközi tanulmányok / angol      </t>
    </r>
    <r>
      <rPr>
        <sz val="9"/>
        <color theme="1"/>
        <rFont val="Times New Roman"/>
        <family val="1"/>
        <charset val="238"/>
      </rPr>
      <t xml:space="preserve">
( International Relations / English )</t>
    </r>
  </si>
  <si>
    <r>
      <rPr>
        <b/>
        <sz val="9"/>
        <color theme="1"/>
        <rFont val="Times New Roman"/>
        <family val="1"/>
        <charset val="238"/>
      </rPr>
      <t xml:space="preserve">Pénzügy / angol      </t>
    </r>
    <r>
      <rPr>
        <sz val="9"/>
        <color theme="1"/>
        <rFont val="Times New Roman"/>
        <family val="1"/>
        <charset val="238"/>
      </rPr>
      <t xml:space="preserve">
( Finance / English )</t>
    </r>
  </si>
  <si>
    <r>
      <rPr>
        <b/>
        <sz val="9"/>
        <color theme="1"/>
        <rFont val="Times New Roman"/>
        <family val="1"/>
        <charset val="238"/>
      </rPr>
      <t xml:space="preserve">Politikai gazdaságtan / angol      </t>
    </r>
    <r>
      <rPr>
        <sz val="9"/>
        <color theme="1"/>
        <rFont val="Times New Roman"/>
        <family val="1"/>
        <charset val="238"/>
      </rPr>
      <t xml:space="preserve">
( Political Economy / English )</t>
    </r>
  </si>
  <si>
    <r>
      <rPr>
        <b/>
        <sz val="9"/>
        <color theme="1"/>
        <rFont val="Times New Roman"/>
        <family val="1"/>
        <charset val="238"/>
      </rPr>
      <t xml:space="preserve">Politikatudomány / angol       </t>
    </r>
    <r>
      <rPr>
        <sz val="9"/>
        <color theme="1"/>
        <rFont val="Times New Roman"/>
        <family val="1"/>
        <charset val="238"/>
      </rPr>
      <t xml:space="preserve">
( Political Science / English )</t>
    </r>
  </si>
  <si>
    <r>
      <rPr>
        <b/>
        <sz val="9"/>
        <color theme="1"/>
        <rFont val="Times New Roman"/>
        <family val="1"/>
        <charset val="238"/>
      </rPr>
      <t xml:space="preserve">Társadalmi adattudomány / angol      </t>
    </r>
    <r>
      <rPr>
        <sz val="9"/>
        <color theme="1"/>
        <rFont val="Times New Roman"/>
        <family val="1"/>
        <charset val="238"/>
      </rPr>
      <t xml:space="preserve">
( Social Data Science / English )</t>
    </r>
  </si>
  <si>
    <t>Vállalkozásfejlesztés / magyar</t>
  </si>
  <si>
    <r>
      <rPr>
        <b/>
        <sz val="9"/>
        <color theme="1"/>
        <rFont val="Times New Roman"/>
        <family val="1"/>
        <charset val="238"/>
      </rPr>
      <t xml:space="preserve">Vezetés és szervezés / angol      </t>
    </r>
    <r>
      <rPr>
        <sz val="9"/>
        <color theme="1"/>
        <rFont val="Times New Roman"/>
        <family val="1"/>
        <charset val="238"/>
      </rPr>
      <t xml:space="preserve">
( Management and Leadership with CEMS / English )</t>
    </r>
  </si>
  <si>
    <t>Vezetés és szervezés / magyar</t>
  </si>
  <si>
    <r>
      <rPr>
        <sz val="11"/>
        <color rgb="FF1B213E"/>
        <rFont val="Georgia"/>
        <family val="1"/>
        <charset val="238"/>
      </rPr>
      <t xml:space="preserve">Pályázat benyújtásakor már jelenlegi CORVINUS hallgató  (igen/nem): </t>
    </r>
    <r>
      <rPr>
        <sz val="11"/>
        <color theme="1"/>
        <rFont val="Georgia"/>
        <family val="1"/>
        <charset val="238"/>
      </rPr>
      <t xml:space="preserve">
</t>
    </r>
    <r>
      <rPr>
        <sz val="11"/>
        <color rgb="FFBF8F55"/>
        <rFont val="Georgia"/>
        <family val="1"/>
        <charset val="238"/>
      </rPr>
      <t>A</t>
    </r>
    <r>
      <rPr>
        <i/>
        <sz val="11"/>
        <color rgb="FFBF8F55"/>
        <rFont val="Georgia"/>
        <family val="1"/>
        <charset val="238"/>
      </rPr>
      <t>lready a current CORVINUS student when submitting the application (yes/no):</t>
    </r>
  </si>
  <si>
    <t>&lt;--</t>
  </si>
  <si>
    <r>
      <rPr>
        <b/>
        <sz val="12"/>
        <color rgb="FFFF0000"/>
        <rFont val="Georgia"/>
        <family val="1"/>
        <charset val="238"/>
      </rPr>
      <t xml:space="preserve">Az M oszlopban látható, kitöltendő mezőikre vonatkozó hibaüzenetek tartalma a pályázati kategória </t>
    </r>
    <r>
      <rPr>
        <sz val="16"/>
        <color rgb="FFFF0000"/>
        <rFont val="Georgia"/>
        <family val="1"/>
        <charset val="238"/>
      </rPr>
      <t>(</t>
    </r>
    <r>
      <rPr>
        <b/>
        <sz val="16"/>
        <color rgb="FFFF0000"/>
        <rFont val="Georgia"/>
        <family val="1"/>
        <charset val="238"/>
      </rPr>
      <t>E31 és E32-es cellák</t>
    </r>
    <r>
      <rPr>
        <sz val="16"/>
        <color rgb="FFFF0000"/>
        <rFont val="Georgia"/>
        <family val="1"/>
        <charset val="238"/>
      </rPr>
      <t>)</t>
    </r>
    <r>
      <rPr>
        <sz val="12"/>
        <color rgb="FFFF0000"/>
        <rFont val="Georgia"/>
        <family val="1"/>
        <charset val="238"/>
      </rPr>
      <t xml:space="preserve"> </t>
    </r>
    <r>
      <rPr>
        <b/>
        <sz val="12"/>
        <color rgb="FFFF0000"/>
        <rFont val="Georgia"/>
        <family val="1"/>
        <charset val="238"/>
      </rPr>
      <t xml:space="preserve">függvényében dinamikusan változik! </t>
    </r>
    <r>
      <rPr>
        <sz val="12"/>
        <color rgb="FFFF0000"/>
        <rFont val="Georgia"/>
        <family val="1"/>
        <charset val="238"/>
      </rPr>
      <t xml:space="preserve">
Az adatlapok E</t>
    </r>
    <r>
      <rPr>
        <b/>
        <sz val="12"/>
        <color rgb="FFFF0000"/>
        <rFont val="Georgia"/>
        <family val="1"/>
        <charset val="238"/>
      </rPr>
      <t xml:space="preserve"> oszlopa</t>
    </r>
    <r>
      <rPr>
        <sz val="12"/>
        <color rgb="FFFF0000"/>
        <rFont val="Georgia"/>
        <family val="1"/>
        <charset val="238"/>
      </rPr>
      <t xml:space="preserve"> kitöltendő!
</t>
    </r>
    <r>
      <rPr>
        <i/>
        <sz val="12"/>
        <color rgb="FF0070C0"/>
        <rFont val="Georgia"/>
        <family val="1"/>
        <charset val="238"/>
      </rPr>
      <t xml:space="preserve">The content of the error messages regarding the fields to be filled in, visible in column M, changes dynamically </t>
    </r>
    <r>
      <rPr>
        <b/>
        <i/>
        <u/>
        <sz val="12"/>
        <color rgb="FF0070C0"/>
        <rFont val="Georgia"/>
        <family val="1"/>
        <charset val="238"/>
      </rPr>
      <t>depending on the application category</t>
    </r>
    <r>
      <rPr>
        <i/>
        <sz val="12"/>
        <color rgb="FF0070C0"/>
        <rFont val="Georgia"/>
        <family val="1"/>
        <charset val="238"/>
      </rPr>
      <t xml:space="preserve"> </t>
    </r>
    <r>
      <rPr>
        <b/>
        <i/>
        <u/>
        <sz val="12"/>
        <color rgb="FF0070C0"/>
        <rFont val="Georgia"/>
        <family val="1"/>
        <charset val="238"/>
      </rPr>
      <t>(</t>
    </r>
    <r>
      <rPr>
        <b/>
        <i/>
        <u/>
        <sz val="16"/>
        <color rgb="FF0070C0"/>
        <rFont val="Georgia"/>
        <family val="1"/>
        <charset val="238"/>
      </rPr>
      <t>cells E31 and E32</t>
    </r>
    <r>
      <rPr>
        <b/>
        <i/>
        <u/>
        <sz val="12"/>
        <color rgb="FF0070C0"/>
        <rFont val="Georgia"/>
        <family val="1"/>
        <charset val="238"/>
      </rPr>
      <t xml:space="preserve">)!
</t>
    </r>
    <r>
      <rPr>
        <i/>
        <sz val="12"/>
        <color rgb="FF0070C0"/>
        <rFont val="Georgia"/>
        <family val="1"/>
        <charset val="238"/>
      </rPr>
      <t xml:space="preserve">
</t>
    </r>
    <r>
      <rPr>
        <b/>
        <i/>
        <sz val="12"/>
        <color rgb="FF0070C0"/>
        <rFont val="Georgia"/>
        <family val="1"/>
        <charset val="238"/>
      </rPr>
      <t>Column E of the data sheets must be filled in!</t>
    </r>
  </si>
  <si>
    <t>Gazdálkodástani Doktori iskola 
   (Doctoral School of Business and Management)</t>
  </si>
  <si>
    <t>Közgazdasági és Gazdaságinformatikai Doktori Iskola 
   (Doctoral School of Economics, Business and Informatics)</t>
  </si>
  <si>
    <t>Nemzetközi Kapcsolatok és Politikatudományi Doktori Iskola 
   (Doctoral School of International Relations and Political Science)</t>
  </si>
  <si>
    <t>Szociológia és Kommunikációtudomány Doktori Iskola 
   (Doctoral School of Sociology and Communication Science)</t>
  </si>
  <si>
    <t>Gazdaság- és pénzügy-matematikai elemzés/ magyar
(osztatlan mesterképzés I-III. évfolyam)</t>
  </si>
  <si>
    <t>Gazdaság- és pénzügy-matematikai elemzés/ magyar
(osztatlan mesterképzés IV-V. évfolyam)</t>
  </si>
  <si>
    <r>
      <rPr>
        <b/>
        <sz val="11"/>
        <color rgb="FF1B213E"/>
        <rFont val="Georgia"/>
        <family val="1"/>
        <charset val="238"/>
      </rPr>
      <t>EKÖP Pályázati Adatlap 2026.                                                                                                                                                                                                                                                                                                                                                                                                                                                                                                                                                                                                                                 Alapképzés; Mesterképzés; Doktori képzés; Fiatal oktató, kutató</t>
    </r>
    <r>
      <rPr>
        <b/>
        <sz val="11"/>
        <color rgb="FF0070C0"/>
        <rFont val="Georgia"/>
        <family val="1"/>
        <charset val="238"/>
      </rPr>
      <t xml:space="preserve">
</t>
    </r>
    <r>
      <rPr>
        <b/>
        <sz val="11"/>
        <color rgb="FFBF8F55"/>
        <rFont val="Georgia"/>
        <family val="1"/>
        <charset val="238"/>
      </rPr>
      <t xml:space="preserve">
</t>
    </r>
    <r>
      <rPr>
        <b/>
        <i/>
        <sz val="11"/>
        <color rgb="FFBF8F55"/>
        <rFont val="Georgia"/>
        <family val="1"/>
        <charset val="238"/>
      </rPr>
      <t>EKÖP Application Data Sheet 2026.</t>
    </r>
    <r>
      <rPr>
        <b/>
        <sz val="11"/>
        <color rgb="FFBF8F55"/>
        <rFont val="Georgia"/>
        <family val="1"/>
        <charset val="238"/>
      </rPr>
      <t xml:space="preserve">                                                                                                                                                                                                                                                                                                                                                                                                                                                                                                                                                                                                                             Bachelor's program; Master's program; Doctoral training; Young lecturer, researcher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</si>
</sst>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theme="1"/>
      <name val="Calibri"/>
      <family val="2"/>
      <charset val="238"/>
      <scheme val="minor"/>
    </font>
    <font>
      <sz val="11"/>
      <color rgb="FFFF0000"/>
      <name val="Calibri"/>
      <family val="2"/>
      <charset val="238"/>
      <scheme val="minor"/>
    </font>
    <font>
      <u/>
      <sz val="11"/>
      <color theme="10"/>
      <name val="Calibri"/>
      <family val="2"/>
      <charset val="238"/>
      <scheme val="minor"/>
    </font>
    <font>
      <b/>
      <sz val="11"/>
      <color rgb="FFFF0000"/>
      <name val="Calibri"/>
      <family val="2"/>
      <charset val="238"/>
      <scheme val="minor"/>
    </font>
    <font>
      <b/>
      <sz val="18"/>
      <color theme="1"/>
      <name val="Calibri"/>
      <family val="2"/>
      <charset val="238"/>
      <scheme val="minor"/>
    </font>
    <font>
      <b/>
      <sz val="18"/>
      <color rgb="FFFF0000"/>
      <name val="Calibri"/>
      <family val="2"/>
      <charset val="238"/>
      <scheme val="minor"/>
    </font>
    <font>
      <b/>
      <sz val="18"/>
      <color rgb="FF0070C0"/>
      <name val="Calibri"/>
      <family val="2"/>
      <charset val="238"/>
      <scheme val="minor"/>
    </font>
    <font>
      <b/>
      <sz val="18"/>
      <color rgb="FF00B050"/>
      <name val="Calibri"/>
      <family val="2"/>
      <charset val="238"/>
      <scheme val="minor"/>
    </font>
    <font>
      <sz val="9"/>
      <color theme="1"/>
      <name val="Calibri"/>
      <family val="2"/>
      <charset val="238"/>
      <scheme val="minor"/>
    </font>
    <font>
      <b/>
      <sz val="9"/>
      <color theme="1"/>
      <name val="Calibri"/>
      <family val="2"/>
      <charset val="238"/>
      <scheme val="minor"/>
    </font>
    <font>
      <b/>
      <sz val="9"/>
      <color rgb="FF00B050"/>
      <name val="Calibri"/>
      <family val="2"/>
      <charset val="238"/>
      <scheme val="minor"/>
    </font>
    <font>
      <b/>
      <sz val="9"/>
      <color rgb="FF0070C0"/>
      <name val="Calibri"/>
      <family val="2"/>
      <charset val="238"/>
      <scheme val="minor"/>
    </font>
    <font>
      <b/>
      <sz val="9"/>
      <color rgb="FFFF0000"/>
      <name val="Calibri"/>
      <family val="2"/>
      <charset val="238"/>
      <scheme val="minor"/>
    </font>
    <font>
      <sz val="9"/>
      <color rgb="FF0070C0"/>
      <name val="Calibri"/>
      <family val="2"/>
      <charset val="238"/>
      <scheme val="minor"/>
    </font>
    <font>
      <sz val="9"/>
      <color rgb="FFFF0000"/>
      <name val="Calibri"/>
      <family val="2"/>
      <charset val="238"/>
      <scheme val="minor"/>
    </font>
    <font>
      <sz val="9"/>
      <color rgb="FF7030A0"/>
      <name val="Calibri"/>
      <family val="2"/>
      <charset val="238"/>
      <scheme val="minor"/>
    </font>
    <font>
      <b/>
      <sz val="10"/>
      <color rgb="FF0070C0"/>
      <name val="Calibri"/>
      <family val="2"/>
      <charset val="238"/>
      <scheme val="minor"/>
    </font>
    <font>
      <b/>
      <sz val="10"/>
      <color rgb="FFFF0000"/>
      <name val="Calibri"/>
      <family val="2"/>
      <charset val="238"/>
      <scheme val="minor"/>
    </font>
    <font>
      <sz val="8"/>
      <name val="Calibri"/>
      <family val="2"/>
      <charset val="238"/>
      <scheme val="minor"/>
    </font>
    <font>
      <sz val="9"/>
      <color rgb="FF00B050"/>
      <name val="Calibri"/>
      <family val="2"/>
      <charset val="238"/>
      <scheme val="minor"/>
    </font>
    <font>
      <b/>
      <sz val="12"/>
      <color theme="1"/>
      <name val="Calibri"/>
      <family val="2"/>
      <charset val="238"/>
      <scheme val="minor"/>
    </font>
    <font>
      <b/>
      <sz val="12"/>
      <color rgb="FFFF0000"/>
      <name val="Calibri"/>
      <family val="2"/>
      <charset val="238"/>
      <scheme val="minor"/>
    </font>
    <font>
      <sz val="11"/>
      <color theme="1"/>
      <name val="Georgia"/>
      <family val="1"/>
      <charset val="238"/>
    </font>
    <font>
      <b/>
      <sz val="11"/>
      <color theme="1"/>
      <name val="Georgia"/>
      <family val="1"/>
      <charset val="238"/>
    </font>
    <font>
      <b/>
      <sz val="18"/>
      <color theme="1"/>
      <name val="Georgia"/>
      <family val="1"/>
      <charset val="238"/>
    </font>
    <font>
      <b/>
      <sz val="10"/>
      <color theme="1"/>
      <name val="Georgia"/>
      <family val="1"/>
      <charset val="238"/>
    </font>
    <font>
      <sz val="9"/>
      <color theme="1"/>
      <name val="Arial Narrow"/>
      <family val="2"/>
      <charset val="238"/>
    </font>
    <font>
      <b/>
      <sz val="9"/>
      <color theme="1"/>
      <name val="Arial Narrow"/>
      <family val="2"/>
      <charset val="238"/>
    </font>
    <font>
      <b/>
      <sz val="11"/>
      <color rgb="FF0070C0"/>
      <name val="Georgia"/>
      <family val="1"/>
      <charset val="238"/>
    </font>
    <font>
      <b/>
      <i/>
      <sz val="11"/>
      <color rgb="FF00B0F0"/>
      <name val="Georgia"/>
      <family val="1"/>
      <charset val="238"/>
    </font>
    <font>
      <i/>
      <sz val="11"/>
      <color rgb="FF00B0F0"/>
      <name val="Georgia"/>
      <family val="1"/>
      <charset val="238"/>
    </font>
    <font>
      <b/>
      <u/>
      <sz val="11"/>
      <color theme="1"/>
      <name val="Georgia"/>
      <family val="1"/>
      <charset val="238"/>
    </font>
    <font>
      <u/>
      <sz val="11"/>
      <color theme="1"/>
      <name val="Georgia"/>
      <family val="1"/>
      <charset val="238"/>
    </font>
    <font>
      <b/>
      <sz val="11"/>
      <color rgb="FFFF0000"/>
      <name val="Georgia"/>
      <family val="1"/>
      <charset val="238"/>
    </font>
    <font>
      <b/>
      <u/>
      <sz val="11"/>
      <color rgb="FF0070C0"/>
      <name val="Georgia"/>
      <family val="1"/>
      <charset val="238"/>
    </font>
    <font>
      <b/>
      <i/>
      <u/>
      <sz val="11"/>
      <color rgb="FF0070C0"/>
      <name val="Georgia"/>
      <family val="1"/>
      <charset val="238"/>
    </font>
    <font>
      <b/>
      <i/>
      <sz val="11"/>
      <color rgb="FF0070C0"/>
      <name val="Georgia"/>
      <family val="1"/>
      <charset val="238"/>
    </font>
    <font>
      <b/>
      <i/>
      <sz val="11"/>
      <color rgb="FFFF0000"/>
      <name val="Georgia"/>
      <family val="1"/>
      <charset val="238"/>
    </font>
    <font>
      <b/>
      <sz val="11"/>
      <name val="Georgia"/>
      <family val="1"/>
      <charset val="238"/>
    </font>
    <font>
      <sz val="11"/>
      <color rgb="FF0070C0"/>
      <name val="Georgia"/>
      <family val="1"/>
      <charset val="238"/>
    </font>
    <font>
      <u/>
      <sz val="11"/>
      <color rgb="FFFF0000"/>
      <name val="Georgia"/>
      <family val="1"/>
      <charset val="238"/>
    </font>
    <font>
      <i/>
      <u/>
      <sz val="11"/>
      <color rgb="FFFF0000"/>
      <name val="Georgia"/>
      <family val="1"/>
      <charset val="238"/>
    </font>
    <font>
      <i/>
      <sz val="11"/>
      <color theme="1"/>
      <name val="Georgia"/>
      <family val="1"/>
      <charset val="238"/>
    </font>
    <font>
      <i/>
      <sz val="11"/>
      <color rgb="FF0070C0"/>
      <name val="Georgia"/>
      <family val="1"/>
      <charset val="238"/>
    </font>
    <font>
      <b/>
      <sz val="16"/>
      <color rgb="FFFF0000"/>
      <name val="Calibri"/>
      <family val="2"/>
      <charset val="238"/>
      <scheme val="minor"/>
    </font>
    <font>
      <b/>
      <sz val="12"/>
      <color rgb="FFFF0000"/>
      <name val="Georgia"/>
      <family val="1"/>
      <charset val="238"/>
    </font>
    <font>
      <sz val="9"/>
      <color theme="1"/>
      <name val="Georgia"/>
      <family val="1"/>
      <charset val="238"/>
    </font>
    <font>
      <b/>
      <sz val="11"/>
      <color theme="1"/>
      <name val="Calibri"/>
      <family val="2"/>
      <charset val="238"/>
      <scheme val="minor"/>
    </font>
    <font>
      <sz val="10"/>
      <color theme="1"/>
      <name val="Times New Roman"/>
      <family val="1"/>
      <charset val="238"/>
    </font>
    <font>
      <b/>
      <sz val="10"/>
      <color theme="1"/>
      <name val="Times New Roman"/>
      <family val="1"/>
      <charset val="238"/>
    </font>
    <font>
      <sz val="10"/>
      <name val="Times New Roman"/>
      <family val="1"/>
      <charset val="238"/>
    </font>
    <font>
      <sz val="9"/>
      <color theme="1"/>
      <name val="Times New Roman"/>
      <family val="1"/>
      <charset val="238"/>
    </font>
    <font>
      <b/>
      <sz val="9"/>
      <color theme="1"/>
      <name val="Times New Roman"/>
      <family val="1"/>
      <charset val="238"/>
    </font>
    <font>
      <sz val="9"/>
      <color rgb="FFFF0000"/>
      <name val="Times New Roman"/>
      <family val="1"/>
      <charset val="238"/>
    </font>
    <font>
      <b/>
      <sz val="11"/>
      <color theme="8" tint="0.39997558519241921"/>
      <name val="Georgia"/>
      <family val="1"/>
      <charset val="238"/>
    </font>
    <font>
      <i/>
      <sz val="11"/>
      <color theme="8" tint="0.39997558519241921"/>
      <name val="Georgia"/>
      <family val="1"/>
      <charset val="238"/>
    </font>
    <font>
      <sz val="11"/>
      <color theme="8" tint="0.39997558519241921"/>
      <name val="Georgia"/>
      <family val="1"/>
      <charset val="238"/>
    </font>
    <font>
      <b/>
      <sz val="11"/>
      <color theme="0"/>
      <name val="Georgia"/>
      <family val="1"/>
      <charset val="238"/>
    </font>
    <font>
      <b/>
      <sz val="11"/>
      <color rgb="FFBF8F55"/>
      <name val="Georgia"/>
      <family val="1"/>
      <charset val="238"/>
    </font>
    <font>
      <b/>
      <i/>
      <sz val="11"/>
      <color rgb="FFBF8F55"/>
      <name val="Georgia"/>
      <family val="1"/>
      <charset val="238"/>
    </font>
    <font>
      <b/>
      <sz val="18"/>
      <color theme="0"/>
      <name val="Georgia"/>
      <family val="1"/>
      <charset val="238"/>
    </font>
    <font>
      <b/>
      <i/>
      <sz val="18"/>
      <color rgb="FFBF8F55"/>
      <name val="Georgia"/>
      <family val="1"/>
      <charset val="238"/>
    </font>
    <font>
      <b/>
      <sz val="11"/>
      <color rgb="FF1B213E"/>
      <name val="Georgia"/>
      <family val="1"/>
      <charset val="238"/>
    </font>
    <font>
      <sz val="11"/>
      <color rgb="FF1B213E"/>
      <name val="Georgia"/>
      <family val="1"/>
      <charset val="238"/>
    </font>
    <font>
      <sz val="11"/>
      <color rgb="FFBF8F55"/>
      <name val="Georgia"/>
      <family val="1"/>
      <charset val="238"/>
    </font>
    <font>
      <i/>
      <sz val="11"/>
      <color rgb="FFBF8F55"/>
      <name val="Georgia"/>
      <family val="1"/>
      <charset val="238"/>
    </font>
    <font>
      <b/>
      <i/>
      <sz val="11"/>
      <color rgb="FF1B213E"/>
      <name val="Georgia"/>
      <family val="1"/>
      <charset val="238"/>
    </font>
    <font>
      <b/>
      <i/>
      <sz val="18"/>
      <color rgb="FF1B213E"/>
      <name val="Georgia"/>
      <family val="1"/>
      <charset val="238"/>
    </font>
    <font>
      <b/>
      <u/>
      <sz val="11"/>
      <color rgb="FF1B213E"/>
      <name val="Georgia"/>
      <family val="1"/>
      <charset val="238"/>
    </font>
    <font>
      <u/>
      <sz val="11"/>
      <color rgb="FF1B213E"/>
      <name val="Georgia"/>
      <family val="1"/>
      <charset val="238"/>
    </font>
    <font>
      <sz val="10"/>
      <color theme="0"/>
      <name val="Georgia"/>
      <family val="1"/>
      <charset val="238"/>
    </font>
    <font>
      <i/>
      <sz val="11"/>
      <color rgb="FF1B213E"/>
      <name val="Georgia"/>
      <family val="1"/>
      <charset val="238"/>
    </font>
    <font>
      <i/>
      <sz val="10"/>
      <color rgb="FF1B213E"/>
      <name val="Georgia"/>
      <family val="1"/>
      <charset val="238"/>
    </font>
    <font>
      <b/>
      <sz val="9"/>
      <color theme="0"/>
      <name val="Georgia"/>
      <family val="1"/>
      <charset val="238"/>
    </font>
    <font>
      <b/>
      <sz val="9"/>
      <color rgb="FFBF8F55"/>
      <name val="Georgia"/>
      <family val="1"/>
      <charset val="238"/>
    </font>
    <font>
      <b/>
      <i/>
      <sz val="14"/>
      <color theme="0"/>
      <name val="Georgia"/>
      <family val="1"/>
      <charset val="238"/>
    </font>
    <font>
      <sz val="9"/>
      <color rgb="FFBF8F55"/>
      <name val="Georgia"/>
      <family val="1"/>
      <charset val="238"/>
    </font>
    <font>
      <sz val="9"/>
      <color rgb="FF1B213E"/>
      <name val="Georgia"/>
      <family val="1"/>
      <charset val="238"/>
    </font>
    <font>
      <b/>
      <sz val="9"/>
      <color rgb="FF1B213E"/>
      <name val="Georgia"/>
      <family val="1"/>
      <charset val="238"/>
    </font>
    <font>
      <sz val="9"/>
      <color rgb="FF0070C0"/>
      <name val="Times New Roman"/>
      <family val="1"/>
      <charset val="238"/>
    </font>
    <font>
      <b/>
      <sz val="9"/>
      <color rgb="FF0070C0"/>
      <name val="Times New Roman"/>
      <family val="1"/>
      <charset val="238"/>
    </font>
    <font>
      <sz val="11"/>
      <color rgb="FFFF0000"/>
      <name val="Georgia"/>
      <family val="1"/>
      <charset val="238"/>
    </font>
    <font>
      <b/>
      <sz val="14"/>
      <color theme="1"/>
      <name val="Georgia"/>
      <family val="1"/>
      <charset val="238"/>
    </font>
    <font>
      <b/>
      <sz val="13"/>
      <color rgb="FFFF0000"/>
      <name val="Georgia"/>
      <family val="1"/>
      <charset val="238"/>
    </font>
    <font>
      <b/>
      <sz val="16"/>
      <color rgb="FFFF0000"/>
      <name val="Georgia"/>
      <family val="1"/>
      <charset val="238"/>
    </font>
    <font>
      <b/>
      <sz val="20"/>
      <color rgb="FF0070C0"/>
      <name val="Georgia"/>
      <family val="1"/>
      <charset val="238"/>
    </font>
    <font>
      <sz val="12"/>
      <color rgb="FFFF0000"/>
      <name val="Georgia"/>
      <family val="1"/>
      <charset val="238"/>
    </font>
    <font>
      <i/>
      <sz val="12"/>
      <color rgb="FF0070C0"/>
      <name val="Georgia"/>
      <family val="1"/>
      <charset val="238"/>
    </font>
    <font>
      <b/>
      <i/>
      <u/>
      <sz val="12"/>
      <color rgb="FF0070C0"/>
      <name val="Georgia"/>
      <family val="1"/>
      <charset val="238"/>
    </font>
    <font>
      <b/>
      <i/>
      <sz val="12"/>
      <color rgb="FF0070C0"/>
      <name val="Georgia"/>
      <family val="1"/>
      <charset val="238"/>
    </font>
    <font>
      <sz val="16"/>
      <color rgb="FFFF0000"/>
      <name val="Georgia"/>
      <family val="1"/>
      <charset val="238"/>
    </font>
    <font>
      <b/>
      <i/>
      <u/>
      <sz val="16"/>
      <color rgb="FF0070C0"/>
      <name val="Georgia"/>
      <family val="1"/>
      <charset val="238"/>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1B213E"/>
        <bgColor indexed="64"/>
      </patternFill>
    </fill>
    <fill>
      <patternFill patternType="solid">
        <fgColor rgb="FFBF8F55"/>
        <bgColor indexed="64"/>
      </patternFill>
    </fill>
    <fill>
      <patternFill patternType="solid">
        <fgColor theme="0" tint="-0.14999847407452621"/>
        <bgColor indexed="64"/>
      </patternFill>
    </fill>
  </fills>
  <borders count="60">
    <border>
      <left/>
      <right/>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medium">
        <color indexed="64"/>
      </right>
      <top style="thin">
        <color theme="0" tint="-0.14996795556505021"/>
      </top>
      <bottom/>
      <diagonal/>
    </border>
    <border>
      <left style="medium">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indexed="64"/>
      </right>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n">
        <color indexed="64"/>
      </left>
      <right style="medium">
        <color indexed="64"/>
      </right>
      <top/>
      <bottom style="thin">
        <color indexed="64"/>
      </bottom>
      <diagonal/>
    </border>
    <border>
      <left style="thin">
        <color theme="0" tint="-0.14996795556505021"/>
      </left>
      <right style="thin">
        <color theme="0" tint="-0.14996795556505021"/>
      </right>
      <top style="medium">
        <color indexed="64"/>
      </top>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indexed="64"/>
      </bottom>
      <diagonal/>
    </border>
    <border>
      <left style="medium">
        <color indexed="64"/>
      </left>
      <right style="thin">
        <color theme="2" tint="-9.9948118533890809E-2"/>
      </right>
      <top style="medium">
        <color indexed="64"/>
      </top>
      <bottom style="thin">
        <color theme="0" tint="-0.14996795556505021"/>
      </bottom>
      <diagonal/>
    </border>
    <border>
      <left style="medium">
        <color indexed="64"/>
      </left>
      <right style="thin">
        <color theme="2" tint="-9.9948118533890809E-2"/>
      </right>
      <top style="thin">
        <color theme="0" tint="-0.14996795556505021"/>
      </top>
      <bottom style="thin">
        <color theme="0" tint="-0.14996795556505021"/>
      </bottom>
      <diagonal/>
    </border>
    <border>
      <left style="medium">
        <color indexed="64"/>
      </left>
      <right style="thin">
        <color theme="2" tint="-9.9948118533890809E-2"/>
      </right>
      <top style="thin">
        <color theme="0" tint="-0.14996795556505021"/>
      </top>
      <bottom style="medium">
        <color indexed="64"/>
      </bottom>
      <diagonal/>
    </border>
    <border>
      <left style="medium">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medium">
        <color indexed="64"/>
      </right>
      <top style="thin">
        <color theme="0" tint="-0.14993743705557422"/>
      </top>
      <bottom style="thin">
        <color theme="0" tint="-0.14996795556505021"/>
      </bottom>
      <diagonal/>
    </border>
    <border>
      <left style="thin">
        <color theme="0" tint="-0.14996795556505021"/>
      </left>
      <right style="medium">
        <color indexed="64"/>
      </right>
      <top style="thin">
        <color theme="0" tint="-0.14993743705557422"/>
      </top>
      <bottom style="thin">
        <color theme="0" tint="-0.14993743705557422"/>
      </bottom>
      <diagonal/>
    </border>
    <border>
      <left style="thin">
        <color theme="0" tint="-0.14996795556505021"/>
      </left>
      <right style="medium">
        <color indexed="64"/>
      </right>
      <top style="thin">
        <color theme="0" tint="-0.14996795556505021"/>
      </top>
      <bottom style="thin">
        <color theme="0" tint="-0.14993743705557422"/>
      </bottom>
      <diagonal/>
    </border>
    <border>
      <left style="medium">
        <color indexed="64"/>
      </left>
      <right style="thin">
        <color theme="0" tint="-0.14996795556505021"/>
      </right>
      <top style="medium">
        <color indexed="64"/>
      </top>
      <bottom/>
      <diagonal/>
    </border>
  </borders>
  <cellStyleXfs count="2">
    <xf numFmtId="0" fontId="0" fillId="0" borderId="0"/>
    <xf numFmtId="0" fontId="2" fillId="0" borderId="0" applyNumberFormat="0" applyFill="0" applyBorder="0" applyAlignment="0" applyProtection="0"/>
  </cellStyleXfs>
  <cellXfs count="317">
    <xf numFmtId="0" fontId="0" fillId="0" borderId="0" xfId="0"/>
    <xf numFmtId="0" fontId="0" fillId="0" borderId="0" xfId="0" applyAlignment="1">
      <alignment horizontal="left" vertical="center" indent="2"/>
    </xf>
    <xf numFmtId="49" fontId="0" fillId="0" borderId="0" xfId="0" applyNumberFormat="1"/>
    <xf numFmtId="0" fontId="3"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4"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xf>
    <xf numFmtId="0" fontId="8" fillId="0" borderId="0" xfId="0" applyFont="1"/>
    <xf numFmtId="0" fontId="9"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8" fillId="0" borderId="0" xfId="0" applyFont="1" applyAlignment="1">
      <alignment horizont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left" indent="1"/>
    </xf>
    <xf numFmtId="0" fontId="16" fillId="0" borderId="0" xfId="0" applyFont="1" applyAlignment="1">
      <alignment horizontal="left" vertical="center" wrapText="1" indent="1"/>
    </xf>
    <xf numFmtId="0" fontId="8" fillId="6" borderId="0" xfId="0" applyFont="1" applyFill="1" applyAlignment="1">
      <alignment horizontal="center" vertical="center" wrapText="1"/>
    </xf>
    <xf numFmtId="0" fontId="19" fillId="0" borderId="0" xfId="0" applyFont="1" applyAlignment="1">
      <alignment horizontal="center" wrapText="1"/>
    </xf>
    <xf numFmtId="0" fontId="0" fillId="0" borderId="0" xfId="0" applyAlignment="1">
      <alignment horizontal="center" vertical="center"/>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27" xfId="0" applyBorder="1"/>
    <xf numFmtId="0" fontId="14" fillId="7" borderId="0" xfId="0" applyFont="1" applyFill="1" applyAlignment="1">
      <alignment horizontal="left" vertical="center" wrapText="1" indent="1"/>
    </xf>
    <xf numFmtId="0" fontId="0" fillId="0" borderId="28" xfId="0" applyBorder="1" applyAlignment="1">
      <alignment horizontal="center" vertical="center"/>
    </xf>
    <xf numFmtId="0" fontId="14" fillId="0" borderId="15" xfId="0" applyFont="1" applyBorder="1" applyAlignment="1">
      <alignment horizontal="center" vertical="center" wrapText="1"/>
    </xf>
    <xf numFmtId="0" fontId="0" fillId="0" borderId="28" xfId="0" applyBorder="1"/>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0" fillId="0" borderId="29" xfId="0" applyBorder="1"/>
    <xf numFmtId="0" fontId="8" fillId="6" borderId="9" xfId="0" applyFont="1" applyFill="1" applyBorder="1" applyAlignment="1">
      <alignment horizontal="center" vertical="center" wrapText="1"/>
    </xf>
    <xf numFmtId="0" fontId="0" fillId="0" borderId="29" xfId="0" applyBorder="1" applyAlignment="1">
      <alignment horizontal="center" vertical="center"/>
    </xf>
    <xf numFmtId="0" fontId="8" fillId="0" borderId="10" xfId="0" applyFont="1" applyBorder="1"/>
    <xf numFmtId="0" fontId="14" fillId="0" borderId="0" xfId="0" applyFont="1" applyAlignment="1">
      <alignment horizontal="left" vertical="center" wrapText="1" indent="1"/>
    </xf>
    <xf numFmtId="49" fontId="0" fillId="0" borderId="28" xfId="0" applyNumberFormat="1" applyBorder="1"/>
    <xf numFmtId="0" fontId="8" fillId="0" borderId="10" xfId="0" applyFont="1" applyBorder="1" applyAlignment="1">
      <alignment horizontal="center"/>
    </xf>
    <xf numFmtId="0" fontId="15" fillId="7" borderId="15" xfId="0" applyFont="1" applyFill="1" applyBorder="1" applyAlignment="1">
      <alignment horizontal="center" vertical="center" wrapText="1"/>
    </xf>
    <xf numFmtId="0" fontId="8" fillId="0" borderId="9" xfId="0" applyFont="1" applyBorder="1" applyAlignment="1">
      <alignment horizontal="center"/>
    </xf>
    <xf numFmtId="0" fontId="8" fillId="0" borderId="9" xfId="0" applyFont="1" applyBorder="1"/>
    <xf numFmtId="0" fontId="16" fillId="7" borderId="0" xfId="0" applyFont="1" applyFill="1" applyAlignment="1">
      <alignment horizontal="left" vertical="center" wrapText="1" indent="1"/>
    </xf>
    <xf numFmtId="0" fontId="14" fillId="7" borderId="26" xfId="0" applyFont="1" applyFill="1" applyBorder="1" applyAlignment="1">
      <alignment horizontal="center" vertical="center" wrapText="1"/>
    </xf>
    <xf numFmtId="0" fontId="14" fillId="7" borderId="0" xfId="0" applyFont="1" applyFill="1" applyAlignment="1">
      <alignment horizontal="left" vertical="center" wrapText="1" indent="2"/>
    </xf>
    <xf numFmtId="0" fontId="15" fillId="0" borderId="15" xfId="0" applyFont="1" applyBorder="1" applyAlignment="1">
      <alignment horizontal="center" vertical="center" wrapText="1"/>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12" fillId="0" borderId="0" xfId="0" applyFont="1" applyAlignment="1">
      <alignment horizontal="left" vertical="center" indent="1"/>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Alignment="1">
      <alignment horizontal="left" vertical="center" wrapText="1" indent="1"/>
    </xf>
    <xf numFmtId="0" fontId="8" fillId="0" borderId="10" xfId="0" applyFont="1" applyBorder="1" applyAlignment="1">
      <alignment horizontal="left" indent="1"/>
    </xf>
    <xf numFmtId="0" fontId="8" fillId="0" borderId="9" xfId="0" applyFont="1" applyBorder="1" applyAlignment="1">
      <alignment horizontal="left" indent="1"/>
    </xf>
    <xf numFmtId="0" fontId="14" fillId="0" borderId="10" xfId="0" applyFont="1" applyBorder="1" applyAlignment="1">
      <alignment horizontal="left" vertical="center" wrapText="1" indent="1"/>
    </xf>
    <xf numFmtId="0" fontId="14" fillId="0" borderId="9" xfId="0" applyFont="1" applyBorder="1" applyAlignment="1">
      <alignment horizontal="left" vertical="center" wrapText="1" indent="1"/>
    </xf>
    <xf numFmtId="0" fontId="8" fillId="0" borderId="0" xfId="0" applyFont="1" applyAlignment="1">
      <alignment horizontal="left" vertical="center" wrapText="1" indent="2"/>
    </xf>
    <xf numFmtId="0" fontId="8" fillId="0" borderId="0" xfId="0" applyFont="1" applyAlignment="1">
      <alignment horizontal="left" wrapText="1" indent="1"/>
    </xf>
    <xf numFmtId="0" fontId="8" fillId="0" borderId="9" xfId="0" applyFont="1" applyBorder="1" applyAlignment="1">
      <alignment horizontal="left" vertical="center" wrapText="1" indent="1"/>
    </xf>
    <xf numFmtId="0" fontId="14" fillId="7"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4" xfId="0" applyFont="1" applyBorder="1" applyAlignment="1">
      <alignment horizontal="center" vertical="center" wrapText="1"/>
    </xf>
    <xf numFmtId="0" fontId="11" fillId="0" borderId="0" xfId="0" applyFont="1" applyAlignment="1">
      <alignment horizontal="left" vertical="center" wrapText="1" indent="1"/>
    </xf>
    <xf numFmtId="0" fontId="11" fillId="0" borderId="9" xfId="0" applyFont="1" applyBorder="1" applyAlignment="1">
      <alignment horizontal="left" vertical="center" wrapText="1" indent="1"/>
    </xf>
    <xf numFmtId="0" fontId="14" fillId="7" borderId="0" xfId="0" applyFont="1" applyFill="1" applyAlignment="1">
      <alignment horizontal="center" vertical="center" wrapText="1"/>
    </xf>
    <xf numFmtId="0" fontId="14" fillId="7" borderId="25" xfId="0" applyFont="1" applyFill="1" applyBorder="1" applyAlignment="1">
      <alignment horizontal="center" vertical="center" wrapText="1"/>
    </xf>
    <xf numFmtId="0" fontId="8" fillId="7" borderId="0" xfId="0" applyFont="1" applyFill="1" applyAlignment="1">
      <alignment horizontal="center" wrapText="1"/>
    </xf>
    <xf numFmtId="0" fontId="14" fillId="7" borderId="24" xfId="0" applyFont="1" applyFill="1" applyBorder="1" applyAlignment="1">
      <alignment horizontal="center" vertical="center" wrapText="1"/>
    </xf>
    <xf numFmtId="0" fontId="22" fillId="0" borderId="0" xfId="0" applyFont="1"/>
    <xf numFmtId="0" fontId="24" fillId="4" borderId="9" xfId="0" applyFont="1" applyFill="1" applyBorder="1" applyAlignment="1">
      <alignment vertical="center" textRotation="90"/>
    </xf>
    <xf numFmtId="0" fontId="24" fillId="0" borderId="9" xfId="0" applyFont="1" applyBorder="1" applyAlignment="1">
      <alignment horizontal="center" vertical="center" textRotation="90"/>
    </xf>
    <xf numFmtId="0" fontId="24" fillId="0" borderId="20" xfId="0" applyFont="1" applyBorder="1" applyAlignment="1">
      <alignment horizontal="center" vertical="center" textRotation="90"/>
    </xf>
    <xf numFmtId="0" fontId="24" fillId="0" borderId="10" xfId="0" applyFont="1" applyBorder="1" applyAlignment="1">
      <alignment horizontal="center" vertical="center" textRotation="90"/>
    </xf>
    <xf numFmtId="49" fontId="22" fillId="0" borderId="0" xfId="0" applyNumberFormat="1" applyFont="1"/>
    <xf numFmtId="49" fontId="25" fillId="0" borderId="1" xfId="0" applyNumberFormat="1" applyFont="1" applyBorder="1" applyAlignment="1">
      <alignment horizontal="center" vertical="center"/>
    </xf>
    <xf numFmtId="0" fontId="4" fillId="0" borderId="0" xfId="0" applyFont="1" applyAlignment="1">
      <alignment horizontal="center" vertical="center"/>
    </xf>
    <xf numFmtId="0" fontId="23" fillId="0" borderId="32" xfId="0" applyFont="1" applyBorder="1" applyAlignment="1" applyProtection="1">
      <alignment horizontal="left" vertical="center" indent="1"/>
      <protection locked="0"/>
    </xf>
    <xf numFmtId="0" fontId="23" fillId="0" borderId="35" xfId="0" applyFont="1" applyBorder="1" applyAlignment="1" applyProtection="1">
      <alignment horizontal="left" vertical="center" indent="1"/>
      <protection locked="0"/>
    </xf>
    <xf numFmtId="0" fontId="23" fillId="0" borderId="33" xfId="0" applyFont="1" applyBorder="1" applyAlignment="1">
      <alignment horizontal="left" vertical="center" indent="1"/>
    </xf>
    <xf numFmtId="0" fontId="22" fillId="0" borderId="34" xfId="0" applyFont="1" applyBorder="1" applyAlignment="1">
      <alignment horizontal="left" vertical="center" wrapText="1" indent="1"/>
    </xf>
    <xf numFmtId="0" fontId="22" fillId="0" borderId="35" xfId="0" applyFont="1" applyBorder="1" applyAlignment="1" applyProtection="1">
      <alignment horizontal="left" vertical="center" indent="1"/>
      <protection locked="0"/>
    </xf>
    <xf numFmtId="0" fontId="22" fillId="0" borderId="34" xfId="0" applyFont="1" applyBorder="1" applyAlignment="1">
      <alignment horizontal="left" vertical="center" indent="1"/>
    </xf>
    <xf numFmtId="0" fontId="22" fillId="0" borderId="35" xfId="1" applyFont="1" applyFill="1" applyBorder="1" applyAlignment="1" applyProtection="1">
      <alignment horizontal="left" vertical="center" indent="1"/>
      <protection locked="0"/>
    </xf>
    <xf numFmtId="0" fontId="23" fillId="0" borderId="36" xfId="0" applyFont="1" applyBorder="1" applyAlignment="1">
      <alignment horizontal="left" vertical="center" indent="1"/>
    </xf>
    <xf numFmtId="0" fontId="22" fillId="0" borderId="37" xfId="0" applyFont="1" applyBorder="1" applyAlignment="1">
      <alignment horizontal="left" vertical="center" wrapText="1" indent="1"/>
    </xf>
    <xf numFmtId="49" fontId="22" fillId="0" borderId="38" xfId="0" applyNumberFormat="1" applyFont="1" applyBorder="1" applyAlignment="1" applyProtection="1">
      <alignment horizontal="left" vertical="center" indent="1"/>
      <protection locked="0"/>
    </xf>
    <xf numFmtId="0" fontId="22" fillId="0" borderId="4" xfId="0" applyFont="1" applyBorder="1" applyAlignment="1" applyProtection="1">
      <alignment horizontal="left" vertical="center" indent="1"/>
      <protection locked="0"/>
    </xf>
    <xf numFmtId="0" fontId="22" fillId="0" borderId="0" xfId="0" applyFont="1" applyAlignment="1">
      <alignment horizontal="left" vertical="center" wrapText="1" indent="1"/>
    </xf>
    <xf numFmtId="0" fontId="23" fillId="0" borderId="4" xfId="0" applyFont="1" applyBorder="1" applyAlignment="1" applyProtection="1">
      <alignment horizontal="left" vertical="center" indent="1"/>
      <protection locked="0"/>
    </xf>
    <xf numFmtId="49" fontId="23" fillId="0" borderId="12" xfId="0" applyNumberFormat="1" applyFont="1" applyBorder="1" applyAlignment="1">
      <alignment horizontal="left" vertical="center" indent="1"/>
    </xf>
    <xf numFmtId="0" fontId="22" fillId="0" borderId="4" xfId="0" applyFont="1" applyBorder="1" applyAlignment="1" applyProtection="1">
      <alignment horizontal="left" vertical="center" wrapText="1" indent="1"/>
      <protection locked="0"/>
    </xf>
    <xf numFmtId="0" fontId="22" fillId="0" borderId="6" xfId="0" applyFont="1" applyBorder="1" applyAlignment="1" applyProtection="1">
      <alignment horizontal="left" vertical="center" wrapText="1" indent="1"/>
      <protection locked="0"/>
    </xf>
    <xf numFmtId="0" fontId="37" fillId="0" borderId="4" xfId="0" applyFont="1" applyBorder="1" applyAlignment="1" applyProtection="1">
      <alignment horizontal="left" vertical="center" wrapText="1" indent="1"/>
      <protection locked="0"/>
    </xf>
    <xf numFmtId="0" fontId="22" fillId="0" borderId="5" xfId="0" applyFont="1" applyBorder="1" applyAlignment="1">
      <alignment horizontal="left" vertical="center" wrapText="1" indent="1"/>
    </xf>
    <xf numFmtId="0" fontId="22" fillId="0" borderId="6" xfId="0" applyFont="1" applyBorder="1" applyAlignment="1" applyProtection="1">
      <alignment horizontal="left" vertical="center" indent="1"/>
      <protection locked="0"/>
    </xf>
    <xf numFmtId="49" fontId="23" fillId="0" borderId="4" xfId="0" applyNumberFormat="1" applyFont="1" applyBorder="1" applyAlignment="1" applyProtection="1">
      <alignment horizontal="left" vertical="center" wrapText="1" indent="1"/>
      <protection locked="0"/>
    </xf>
    <xf numFmtId="49" fontId="23" fillId="0" borderId="12" xfId="0" applyNumberFormat="1" applyFont="1" applyBorder="1" applyAlignment="1" applyProtection="1">
      <alignment horizontal="left" vertical="center" indent="1"/>
      <protection locked="0"/>
    </xf>
    <xf numFmtId="49" fontId="23" fillId="0" borderId="0" xfId="0" applyNumberFormat="1" applyFont="1" applyAlignment="1" applyProtection="1">
      <alignment horizontal="left" vertical="center" indent="1"/>
      <protection locked="0"/>
    </xf>
    <xf numFmtId="49" fontId="23" fillId="0" borderId="4" xfId="0" applyNumberFormat="1" applyFont="1" applyBorder="1" applyAlignment="1" applyProtection="1">
      <alignment horizontal="left" vertical="center" indent="1"/>
      <protection locked="0"/>
    </xf>
    <xf numFmtId="0" fontId="23" fillId="0" borderId="0" xfId="0" applyFont="1" applyAlignment="1">
      <alignment horizontal="left" vertical="center" wrapText="1" indent="1"/>
    </xf>
    <xf numFmtId="49" fontId="23" fillId="0" borderId="22" xfId="0" applyNumberFormat="1" applyFont="1" applyBorder="1" applyAlignment="1">
      <alignment horizontal="left" vertical="center" indent="1"/>
    </xf>
    <xf numFmtId="0" fontId="23" fillId="0" borderId="10" xfId="0" applyFont="1" applyBorder="1" applyAlignment="1">
      <alignment horizontal="left" vertical="center" wrapText="1" indent="1"/>
    </xf>
    <xf numFmtId="0" fontId="37" fillId="0" borderId="19" xfId="0" applyFont="1" applyBorder="1" applyAlignment="1" applyProtection="1">
      <alignment horizontal="left" vertical="center" wrapText="1" indent="1"/>
      <protection locked="0"/>
    </xf>
    <xf numFmtId="49" fontId="23" fillId="0" borderId="13" xfId="0" applyNumberFormat="1" applyFont="1" applyBorder="1" applyAlignment="1">
      <alignment horizontal="left" vertical="center" indent="1"/>
    </xf>
    <xf numFmtId="0" fontId="37" fillId="0" borderId="6" xfId="0" applyFont="1" applyBorder="1" applyAlignment="1" applyProtection="1">
      <alignment horizontal="left" vertical="center" wrapText="1" indent="1"/>
      <protection locked="0"/>
    </xf>
    <xf numFmtId="49" fontId="22" fillId="0" borderId="39" xfId="0" applyNumberFormat="1" applyFont="1" applyBorder="1" applyAlignment="1">
      <alignment horizontal="left" vertical="center" indent="1"/>
    </xf>
    <xf numFmtId="0" fontId="22" fillId="0" borderId="40" xfId="0" applyFont="1" applyBorder="1" applyAlignment="1">
      <alignment horizontal="left" vertical="center" indent="1"/>
    </xf>
    <xf numFmtId="49" fontId="22" fillId="0" borderId="41" xfId="0" applyNumberFormat="1" applyFont="1" applyBorder="1" applyAlignment="1" applyProtection="1">
      <alignment horizontal="left" vertical="center" indent="1"/>
      <protection locked="0"/>
    </xf>
    <xf numFmtId="0" fontId="22" fillId="0" borderId="37" xfId="0" applyFont="1" applyBorder="1" applyAlignment="1">
      <alignment horizontal="left" vertical="center" indent="1"/>
    </xf>
    <xf numFmtId="0" fontId="22" fillId="0" borderId="38" xfId="1" applyFont="1" applyFill="1" applyBorder="1" applyAlignment="1" applyProtection="1">
      <alignment horizontal="left" vertical="center" indent="1"/>
      <protection locked="0"/>
    </xf>
    <xf numFmtId="0" fontId="22" fillId="0" borderId="41" xfId="0" applyFont="1" applyBorder="1" applyAlignment="1" applyProtection="1">
      <alignment horizontal="left" vertical="center" indent="1"/>
      <protection locked="0"/>
    </xf>
    <xf numFmtId="49" fontId="22" fillId="0" borderId="33" xfId="0" applyNumberFormat="1" applyFont="1" applyBorder="1" applyAlignment="1">
      <alignment horizontal="left" vertical="center" indent="1"/>
    </xf>
    <xf numFmtId="49" fontId="22" fillId="0" borderId="36" xfId="0" applyNumberFormat="1" applyFont="1" applyBorder="1" applyAlignment="1">
      <alignment horizontal="left" vertical="center" indent="1"/>
    </xf>
    <xf numFmtId="0" fontId="22" fillId="0" borderId="38" xfId="0" applyFont="1" applyBorder="1" applyAlignment="1" applyProtection="1">
      <alignment horizontal="left" vertical="center" indent="1"/>
      <protection locked="0"/>
    </xf>
    <xf numFmtId="49" fontId="22" fillId="0" borderId="42" xfId="0" applyNumberFormat="1" applyFont="1" applyBorder="1" applyAlignment="1">
      <alignment horizontal="left" vertical="center" indent="1"/>
    </xf>
    <xf numFmtId="0" fontId="22" fillId="0" borderId="43" xfId="0" applyFont="1" applyBorder="1" applyAlignment="1">
      <alignment horizontal="left" vertical="center" indent="1"/>
    </xf>
    <xf numFmtId="0" fontId="22" fillId="0" borderId="44" xfId="0" applyFont="1" applyBorder="1" applyAlignment="1" applyProtection="1">
      <alignment horizontal="left" vertical="center" indent="1"/>
      <protection locked="0"/>
    </xf>
    <xf numFmtId="0" fontId="22" fillId="0" borderId="31" xfId="0" applyFont="1" applyBorder="1" applyAlignment="1">
      <alignment horizontal="left" vertical="center" wrapText="1" indent="1"/>
    </xf>
    <xf numFmtId="49" fontId="23" fillId="0" borderId="33" xfId="0" applyNumberFormat="1" applyFont="1" applyBorder="1" applyAlignment="1">
      <alignment horizontal="left" vertical="center" indent="1"/>
    </xf>
    <xf numFmtId="49" fontId="23" fillId="0" borderId="42" xfId="0" applyNumberFormat="1" applyFont="1" applyBorder="1" applyAlignment="1">
      <alignment horizontal="left" vertical="center" indent="1"/>
    </xf>
    <xf numFmtId="0" fontId="22" fillId="0" borderId="43" xfId="0" applyFont="1" applyBorder="1" applyAlignment="1">
      <alignment horizontal="left" vertical="center" wrapText="1" indent="1"/>
    </xf>
    <xf numFmtId="0" fontId="22" fillId="0" borderId="35" xfId="0" applyFont="1" applyBorder="1" applyAlignment="1" applyProtection="1">
      <alignment horizontal="left" vertical="center" wrapText="1" indent="1"/>
      <protection locked="0"/>
    </xf>
    <xf numFmtId="0" fontId="22" fillId="0" borderId="44" xfId="0" applyFont="1" applyBorder="1" applyAlignment="1" applyProtection="1">
      <alignment horizontal="left" vertical="center" wrapText="1" indent="1"/>
      <protection locked="0"/>
    </xf>
    <xf numFmtId="49" fontId="23" fillId="0" borderId="39" xfId="0" applyNumberFormat="1" applyFont="1" applyBorder="1" applyAlignment="1">
      <alignment horizontal="left" vertical="center" indent="1"/>
    </xf>
    <xf numFmtId="0" fontId="22" fillId="0" borderId="40" xfId="0" applyFont="1" applyBorder="1" applyAlignment="1">
      <alignment horizontal="left" vertical="center" wrapText="1" indent="1"/>
    </xf>
    <xf numFmtId="49" fontId="23" fillId="0" borderId="30" xfId="0" applyNumberFormat="1" applyFont="1" applyBorder="1" applyAlignment="1">
      <alignment horizontal="left" vertical="center" indent="1"/>
    </xf>
    <xf numFmtId="49" fontId="22" fillId="0" borderId="35" xfId="0" applyNumberFormat="1" applyFont="1" applyBorder="1" applyAlignment="1" applyProtection="1">
      <alignment horizontal="left" vertical="center" indent="1"/>
      <protection locked="0"/>
    </xf>
    <xf numFmtId="16" fontId="23" fillId="3" borderId="12" xfId="0" applyNumberFormat="1" applyFont="1" applyFill="1" applyBorder="1" applyAlignment="1">
      <alignment horizontal="left" vertical="center" indent="1"/>
    </xf>
    <xf numFmtId="0" fontId="24" fillId="0" borderId="0" xfId="0" applyFont="1" applyAlignment="1">
      <alignment vertical="center" textRotation="90"/>
    </xf>
    <xf numFmtId="0" fontId="0" fillId="0" borderId="10" xfId="0" applyBorder="1"/>
    <xf numFmtId="0" fontId="0" fillId="0" borderId="9" xfId="0" applyBorder="1"/>
    <xf numFmtId="0" fontId="1" fillId="0" borderId="0" xfId="0" applyFont="1" applyAlignment="1">
      <alignment horizontal="center" vertical="center" wrapText="1"/>
    </xf>
    <xf numFmtId="0" fontId="3" fillId="0" borderId="0" xfId="0" applyFont="1" applyAlignment="1">
      <alignment horizontal="center" vertical="center" wrapText="1"/>
    </xf>
    <xf numFmtId="0" fontId="22" fillId="0" borderId="41" xfId="0" applyFont="1" applyBorder="1" applyAlignment="1" applyProtection="1">
      <alignment horizontal="left" vertical="center" wrapText="1" indent="1"/>
      <protection locked="0"/>
    </xf>
    <xf numFmtId="0" fontId="37" fillId="0" borderId="44" xfId="0" applyFont="1" applyBorder="1" applyAlignment="1" applyProtection="1">
      <alignment horizontal="left" vertical="center" wrapText="1" indent="1"/>
      <protection locked="0"/>
    </xf>
    <xf numFmtId="0" fontId="23" fillId="0" borderId="35" xfId="0" applyFont="1" applyBorder="1" applyAlignment="1" applyProtection="1">
      <alignment horizontal="left" vertical="center" wrapText="1" indent="1"/>
      <protection locked="0"/>
    </xf>
    <xf numFmtId="0" fontId="23" fillId="0" borderId="32" xfId="0" applyFont="1" applyBorder="1" applyAlignment="1" applyProtection="1">
      <alignment horizontal="left" vertical="center" wrapText="1" indent="1"/>
      <protection locked="0"/>
    </xf>
    <xf numFmtId="0" fontId="44" fillId="0" borderId="0" xfId="0" applyFont="1" applyAlignment="1">
      <alignment horizontal="center" vertical="center"/>
    </xf>
    <xf numFmtId="0" fontId="23" fillId="0" borderId="47" xfId="0" applyFont="1" applyBorder="1" applyAlignment="1">
      <alignment horizontal="left" vertical="center" indent="1"/>
    </xf>
    <xf numFmtId="0" fontId="22" fillId="0" borderId="48" xfId="0" applyFont="1" applyBorder="1" applyAlignment="1">
      <alignment horizontal="left" vertical="center" indent="1"/>
    </xf>
    <xf numFmtId="0" fontId="22" fillId="0" borderId="48" xfId="0" applyFont="1" applyBorder="1" applyAlignment="1">
      <alignment horizontal="left" vertical="center" wrapText="1" indent="1"/>
    </xf>
    <xf numFmtId="0" fontId="22" fillId="0" borderId="49" xfId="0" applyFont="1" applyBorder="1" applyAlignment="1">
      <alignment horizontal="left" vertical="center" wrapText="1" indent="1"/>
    </xf>
    <xf numFmtId="0" fontId="23" fillId="0" borderId="50" xfId="0" applyFont="1" applyBorder="1" applyAlignment="1">
      <alignment horizontal="left" vertical="center" indent="1"/>
    </xf>
    <xf numFmtId="0" fontId="23" fillId="0" borderId="51" xfId="0" applyFont="1" applyBorder="1" applyAlignment="1">
      <alignment horizontal="left" vertical="center" indent="1"/>
    </xf>
    <xf numFmtId="0" fontId="23" fillId="0" borderId="51" xfId="0" applyFont="1" applyBorder="1" applyAlignment="1">
      <alignment horizontal="left" vertical="center" wrapText="1" indent="1"/>
    </xf>
    <xf numFmtId="49" fontId="23" fillId="0" borderId="52" xfId="0" applyNumberFormat="1" applyFont="1" applyBorder="1" applyAlignment="1">
      <alignment horizontal="left" vertical="center" indent="1"/>
    </xf>
    <xf numFmtId="0" fontId="46" fillId="0" borderId="0" xfId="0" applyFont="1"/>
    <xf numFmtId="0" fontId="27" fillId="0" borderId="0" xfId="0" applyFont="1" applyAlignment="1">
      <alignment horizontal="center" vertical="center" wrapText="1"/>
    </xf>
    <xf numFmtId="0" fontId="47" fillId="0" borderId="0" xfId="0" applyFont="1" applyAlignment="1">
      <alignment horizontal="center" vertical="center" wrapText="1"/>
    </xf>
    <xf numFmtId="0" fontId="0" fillId="0" borderId="0" xfId="0" applyAlignment="1">
      <alignment horizontal="center" vertical="center" wrapText="1"/>
    </xf>
    <xf numFmtId="0" fontId="26" fillId="0" borderId="0" xfId="0" applyFont="1" applyAlignment="1">
      <alignment horizontal="center" vertical="center" wrapText="1"/>
    </xf>
    <xf numFmtId="0" fontId="48" fillId="0" borderId="0" xfId="0" applyFont="1" applyAlignment="1">
      <alignment wrapText="1"/>
    </xf>
    <xf numFmtId="0" fontId="48" fillId="10" borderId="0" xfId="0" applyFont="1" applyFill="1" applyAlignment="1">
      <alignment horizontal="right" wrapText="1"/>
    </xf>
    <xf numFmtId="0" fontId="48" fillId="7" borderId="0" xfId="0" applyFont="1" applyFill="1" applyAlignment="1">
      <alignment horizontal="right" wrapText="1"/>
    </xf>
    <xf numFmtId="0" fontId="48" fillId="0" borderId="0" xfId="0" applyFont="1" applyAlignment="1">
      <alignment horizontal="left" wrapText="1" indent="1"/>
    </xf>
    <xf numFmtId="0" fontId="49" fillId="0" borderId="0" xfId="0" applyFont="1" applyAlignment="1">
      <alignment wrapText="1"/>
    </xf>
    <xf numFmtId="0" fontId="49" fillId="7" borderId="0" xfId="0" applyFont="1" applyFill="1" applyAlignment="1">
      <alignment horizontal="right" wrapText="1"/>
    </xf>
    <xf numFmtId="0" fontId="48" fillId="4" borderId="0" xfId="0" applyFont="1" applyFill="1" applyAlignment="1">
      <alignment horizontal="left" wrapText="1" indent="1"/>
    </xf>
    <xf numFmtId="0" fontId="50" fillId="7" borderId="0" xfId="0" applyFont="1" applyFill="1" applyAlignment="1">
      <alignment horizontal="right" wrapText="1"/>
    </xf>
    <xf numFmtId="0" fontId="51" fillId="0" borderId="0" xfId="0" applyFont="1" applyAlignment="1">
      <alignment horizontal="left" vertical="center" wrapText="1" indent="1"/>
    </xf>
    <xf numFmtId="0" fontId="52" fillId="0" borderId="0" xfId="0" applyFont="1" applyAlignment="1">
      <alignment horizontal="left" vertical="center" wrapText="1" indent="1"/>
    </xf>
    <xf numFmtId="0" fontId="51" fillId="8" borderId="0" xfId="0" applyFont="1" applyFill="1" applyAlignment="1">
      <alignment horizontal="left" vertical="center" wrapText="1" indent="1"/>
    </xf>
    <xf numFmtId="14" fontId="51" fillId="0" borderId="0" xfId="0" applyNumberFormat="1" applyFont="1" applyAlignment="1">
      <alignment horizontal="left" vertical="center" wrapText="1" indent="1"/>
    </xf>
    <xf numFmtId="0" fontId="53" fillId="0" borderId="0" xfId="0" applyFont="1" applyAlignment="1">
      <alignment horizontal="left" vertical="center" wrapText="1" indent="1"/>
    </xf>
    <xf numFmtId="0" fontId="22" fillId="0" borderId="57" xfId="0" applyFont="1" applyBorder="1" applyAlignment="1" applyProtection="1">
      <alignment horizontal="left" vertical="center" wrapText="1" indent="1"/>
      <protection locked="0"/>
    </xf>
    <xf numFmtId="0" fontId="22" fillId="0" borderId="56" xfId="0" applyFont="1" applyBorder="1" applyAlignment="1" applyProtection="1">
      <alignment horizontal="left" vertical="center" wrapText="1" indent="1"/>
      <protection locked="0"/>
    </xf>
    <xf numFmtId="0" fontId="22" fillId="0" borderId="58" xfId="0" applyFont="1" applyBorder="1" applyAlignment="1" applyProtection="1">
      <alignment horizontal="left" vertical="center" wrapText="1" indent="1"/>
      <protection locked="0"/>
    </xf>
    <xf numFmtId="0" fontId="23" fillId="0" borderId="0" xfId="0" applyFont="1" applyAlignment="1">
      <alignment horizontal="center" vertical="center"/>
    </xf>
    <xf numFmtId="0" fontId="63" fillId="0" borderId="46" xfId="0" applyFont="1" applyBorder="1" applyAlignment="1">
      <alignment horizontal="left" vertical="center" wrapText="1" indent="1"/>
    </xf>
    <xf numFmtId="0" fontId="65" fillId="0" borderId="40" xfId="0" applyFont="1" applyBorder="1" applyAlignment="1">
      <alignment horizontal="left" vertical="center" wrapText="1" indent="1"/>
    </xf>
    <xf numFmtId="0" fontId="63" fillId="0" borderId="37" xfId="0" applyFont="1" applyBorder="1" applyAlignment="1">
      <alignment horizontal="left" vertical="center" wrapText="1" indent="1"/>
    </xf>
    <xf numFmtId="0" fontId="63" fillId="0" borderId="55" xfId="0" applyFont="1" applyBorder="1" applyAlignment="1">
      <alignment horizontal="left" vertical="center" wrapText="1" indent="1"/>
    </xf>
    <xf numFmtId="0" fontId="65" fillId="0" borderId="54" xfId="0" applyFont="1" applyBorder="1" applyAlignment="1">
      <alignment horizontal="left" vertical="center" wrapText="1" indent="1"/>
    </xf>
    <xf numFmtId="0" fontId="33" fillId="11" borderId="8" xfId="0" applyFont="1" applyFill="1" applyBorder="1" applyAlignment="1">
      <alignment horizontal="right" vertical="center" indent="2"/>
    </xf>
    <xf numFmtId="0" fontId="33" fillId="12" borderId="8" xfId="0" applyFont="1" applyFill="1" applyBorder="1" applyAlignment="1">
      <alignment horizontal="right" vertical="center" indent="1"/>
    </xf>
    <xf numFmtId="0" fontId="45" fillId="11" borderId="6" xfId="0" applyFont="1" applyFill="1" applyBorder="1" applyAlignment="1">
      <alignment horizontal="right" vertical="center" indent="1"/>
    </xf>
    <xf numFmtId="0" fontId="45" fillId="11" borderId="8" xfId="0" applyFont="1" applyFill="1" applyBorder="1" applyAlignment="1">
      <alignment horizontal="right" vertical="center" wrapText="1" indent="1"/>
    </xf>
    <xf numFmtId="0" fontId="33" fillId="12" borderId="8" xfId="0" applyFont="1" applyFill="1" applyBorder="1" applyAlignment="1">
      <alignment horizontal="right" vertical="center" wrapText="1" indent="1"/>
    </xf>
    <xf numFmtId="0" fontId="24" fillId="0" borderId="9" xfId="0" applyFont="1" applyBorder="1" applyAlignment="1">
      <alignment vertical="center" textRotation="90" wrapText="1"/>
    </xf>
    <xf numFmtId="0" fontId="23" fillId="0" borderId="31" xfId="0" applyFont="1" applyBorder="1" applyAlignment="1">
      <alignment horizontal="left" vertical="center" wrapText="1" indent="1"/>
    </xf>
    <xf numFmtId="0" fontId="23" fillId="0" borderId="34" xfId="0" applyFont="1" applyBorder="1" applyAlignment="1">
      <alignment horizontal="left" vertical="center" wrapText="1" indent="1"/>
    </xf>
    <xf numFmtId="0" fontId="23" fillId="13" borderId="12" xfId="0" applyFont="1" applyFill="1" applyBorder="1" applyAlignment="1">
      <alignment horizontal="left" vertical="center" indent="1"/>
    </xf>
    <xf numFmtId="49" fontId="23" fillId="13" borderId="12" xfId="0" applyNumberFormat="1" applyFont="1" applyFill="1" applyBorder="1" applyAlignment="1">
      <alignment horizontal="left" vertical="center" indent="1"/>
    </xf>
    <xf numFmtId="0" fontId="22" fillId="4" borderId="40" xfId="0" applyFont="1" applyFill="1" applyBorder="1" applyAlignment="1">
      <alignment horizontal="left" vertical="center" wrapText="1" indent="4"/>
    </xf>
    <xf numFmtId="0" fontId="76" fillId="0" borderId="0" xfId="0" applyFont="1" applyAlignment="1">
      <alignment horizontal="left" vertical="center" wrapText="1" indent="1"/>
    </xf>
    <xf numFmtId="0" fontId="77" fillId="0" borderId="0" xfId="0" applyFont="1" applyAlignment="1">
      <alignment horizontal="left" vertical="center" wrapText="1" indent="1"/>
    </xf>
    <xf numFmtId="0" fontId="79" fillId="0" borderId="0" xfId="0" applyFont="1" applyAlignment="1">
      <alignment horizontal="left" vertical="center" wrapText="1" indent="1"/>
    </xf>
    <xf numFmtId="0" fontId="80" fillId="0" borderId="0" xfId="0" applyFont="1" applyAlignment="1">
      <alignment horizontal="left" vertical="center" wrapText="1" indent="1"/>
    </xf>
    <xf numFmtId="0" fontId="81" fillId="0" borderId="0" xfId="0" applyFont="1" applyAlignment="1">
      <alignment horizontal="left" vertical="center" wrapText="1" indent="1"/>
    </xf>
    <xf numFmtId="0" fontId="33" fillId="0" borderId="0" xfId="0" applyFont="1" applyAlignment="1">
      <alignment horizontal="left" vertical="center" wrapText="1" indent="1"/>
    </xf>
    <xf numFmtId="0" fontId="39" fillId="0" borderId="0" xfId="0" applyFont="1" applyAlignment="1">
      <alignment horizontal="left" vertical="center" wrapText="1" indent="1"/>
    </xf>
    <xf numFmtId="0" fontId="82" fillId="0" borderId="32" xfId="0" applyFont="1" applyBorder="1" applyAlignment="1" applyProtection="1">
      <alignment horizontal="left" vertical="center" wrapText="1" indent="1"/>
      <protection locked="0"/>
    </xf>
    <xf numFmtId="0" fontId="83" fillId="0" borderId="0" xfId="0" applyFont="1" applyAlignment="1">
      <alignment horizontal="left" vertical="center" wrapText="1" indent="1"/>
    </xf>
    <xf numFmtId="0" fontId="85" fillId="0" borderId="0" xfId="0" applyFont="1" applyAlignment="1">
      <alignment horizontal="left" vertical="center" wrapText="1" indent="1"/>
    </xf>
    <xf numFmtId="14" fontId="23" fillId="0" borderId="35" xfId="0" applyNumberFormat="1" applyFont="1" applyBorder="1" applyAlignment="1">
      <alignment horizontal="left" vertical="center" indent="1"/>
    </xf>
    <xf numFmtId="0" fontId="51" fillId="7" borderId="0" xfId="0" applyFont="1" applyFill="1" applyAlignment="1">
      <alignment horizontal="left" vertical="center" wrapText="1" indent="1"/>
    </xf>
    <xf numFmtId="0" fontId="86" fillId="0" borderId="0" xfId="0" applyFont="1" applyAlignment="1">
      <alignment horizontal="center" vertical="center" wrapText="1"/>
    </xf>
    <xf numFmtId="0" fontId="22" fillId="0" borderId="0" xfId="0" applyFont="1" applyAlignment="1">
      <alignment horizontal="right"/>
    </xf>
    <xf numFmtId="0" fontId="28" fillId="0" borderId="1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3" fillId="13" borderId="0" xfId="0" applyFont="1" applyFill="1" applyAlignment="1">
      <alignment horizontal="center" vertical="center" wrapText="1"/>
    </xf>
    <xf numFmtId="0" fontId="23" fillId="13" borderId="4" xfId="0" applyFont="1" applyFill="1" applyBorder="1" applyAlignment="1">
      <alignment horizontal="center" vertical="center"/>
    </xf>
    <xf numFmtId="0" fontId="23" fillId="0" borderId="30" xfId="0" applyFont="1" applyBorder="1" applyAlignment="1">
      <alignment horizontal="left" vertical="center" indent="1"/>
    </xf>
    <xf numFmtId="0" fontId="23" fillId="0" borderId="33" xfId="0" applyFont="1" applyBorder="1" applyAlignment="1">
      <alignment horizontal="left" vertical="center" indent="1"/>
    </xf>
    <xf numFmtId="0" fontId="23" fillId="0" borderId="36" xfId="0" applyFont="1" applyBorder="1" applyAlignment="1">
      <alignment horizontal="left" vertical="center" indent="1"/>
    </xf>
    <xf numFmtId="0" fontId="23" fillId="0" borderId="39" xfId="0" applyFont="1" applyBorder="1" applyAlignment="1">
      <alignment horizontal="left" vertical="center" indent="1"/>
    </xf>
    <xf numFmtId="49" fontId="22" fillId="0" borderId="33" xfId="0" applyNumberFormat="1" applyFont="1" applyBorder="1" applyAlignment="1">
      <alignment horizontal="left" vertical="center" indent="1"/>
    </xf>
    <xf numFmtId="49" fontId="22" fillId="0" borderId="36" xfId="0" applyNumberFormat="1" applyFont="1" applyBorder="1" applyAlignment="1">
      <alignment horizontal="left" vertical="center" indent="1"/>
    </xf>
    <xf numFmtId="0" fontId="23" fillId="11" borderId="7" xfId="0" applyFont="1" applyFill="1" applyBorder="1" applyAlignment="1">
      <alignment horizontal="left" vertical="center" wrapText="1" indent="1"/>
    </xf>
    <xf numFmtId="0" fontId="23" fillId="11" borderId="1" xfId="0" applyFont="1" applyFill="1" applyBorder="1" applyAlignment="1">
      <alignment horizontal="left" vertical="center" wrapText="1" indent="1"/>
    </xf>
    <xf numFmtId="49" fontId="23" fillId="0" borderId="7"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8" xfId="0" applyNumberFormat="1" applyFont="1" applyBorder="1" applyAlignment="1">
      <alignment horizontal="center" vertical="center"/>
    </xf>
    <xf numFmtId="0" fontId="75" fillId="11" borderId="12" xfId="0" applyFont="1" applyFill="1" applyBorder="1" applyAlignment="1">
      <alignment horizontal="center" vertical="center" wrapText="1"/>
    </xf>
    <xf numFmtId="0" fontId="75" fillId="11" borderId="0" xfId="0" applyFont="1" applyFill="1" applyAlignment="1">
      <alignment horizontal="center" vertical="center" wrapText="1"/>
    </xf>
    <xf numFmtId="0" fontId="75" fillId="11" borderId="4"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24" fillId="11" borderId="17" xfId="0" applyFont="1" applyFill="1" applyBorder="1" applyAlignment="1">
      <alignment horizontal="center" vertical="center" textRotation="90" wrapText="1"/>
    </xf>
    <xf numFmtId="0" fontId="24" fillId="11" borderId="18" xfId="0" applyFont="1" applyFill="1" applyBorder="1" applyAlignment="1">
      <alignment horizontal="center" vertical="center" textRotation="90" wrapText="1"/>
    </xf>
    <xf numFmtId="0" fontId="24" fillId="12" borderId="17" xfId="0" applyFont="1" applyFill="1" applyBorder="1" applyAlignment="1">
      <alignment horizontal="center" vertical="center" textRotation="90" wrapText="1"/>
    </xf>
    <xf numFmtId="0" fontId="24" fillId="12" borderId="18" xfId="0" applyFont="1" applyFill="1" applyBorder="1" applyAlignment="1">
      <alignment horizontal="center" vertical="center" textRotation="90" wrapText="1"/>
    </xf>
    <xf numFmtId="0" fontId="24" fillId="12" borderId="45" xfId="0" applyFont="1" applyFill="1" applyBorder="1" applyAlignment="1">
      <alignment horizontal="center" vertical="center" textRotation="90" wrapText="1"/>
    </xf>
    <xf numFmtId="0" fontId="24" fillId="11" borderId="18" xfId="0" applyFont="1" applyFill="1" applyBorder="1" applyAlignment="1">
      <alignment horizontal="center" vertical="center" textRotation="90"/>
    </xf>
    <xf numFmtId="0" fontId="24" fillId="11" borderId="45" xfId="0" applyFont="1" applyFill="1" applyBorder="1" applyAlignment="1">
      <alignment horizontal="center" vertical="center" textRotation="90"/>
    </xf>
    <xf numFmtId="0" fontId="23" fillId="3" borderId="0" xfId="0" applyFont="1" applyFill="1" applyAlignment="1">
      <alignment horizontal="center" vertical="center" wrapText="1"/>
    </xf>
    <xf numFmtId="0" fontId="23" fillId="3" borderId="4" xfId="0" applyFont="1" applyFill="1" applyBorder="1" applyAlignment="1">
      <alignment horizontal="center" vertical="center"/>
    </xf>
    <xf numFmtId="49" fontId="22" fillId="0" borderId="5" xfId="0" applyNumberFormat="1" applyFont="1" applyBorder="1" applyAlignment="1">
      <alignment horizontal="center" vertical="center"/>
    </xf>
    <xf numFmtId="0" fontId="23" fillId="0" borderId="2" xfId="0" applyFont="1" applyBorder="1" applyAlignment="1">
      <alignment horizontal="center" vertical="center"/>
    </xf>
    <xf numFmtId="49" fontId="23" fillId="0" borderId="36" xfId="0" applyNumberFormat="1" applyFont="1" applyBorder="1" applyAlignment="1">
      <alignment horizontal="left" vertical="center" indent="1"/>
    </xf>
    <xf numFmtId="49" fontId="23" fillId="0" borderId="53" xfId="0" applyNumberFormat="1" applyFont="1" applyBorder="1" applyAlignment="1">
      <alignment horizontal="left" vertical="center" indent="1"/>
    </xf>
    <xf numFmtId="49" fontId="23" fillId="0" borderId="39" xfId="0" applyNumberFormat="1" applyFont="1" applyBorder="1" applyAlignment="1">
      <alignment horizontal="left" vertical="center" indent="1"/>
    </xf>
    <xf numFmtId="0" fontId="23" fillId="0" borderId="59" xfId="0" applyFont="1" applyBorder="1" applyAlignment="1">
      <alignment horizontal="center" vertical="center"/>
    </xf>
    <xf numFmtId="0" fontId="23" fillId="0" borderId="39" xfId="0" applyFont="1" applyBorder="1" applyAlignment="1">
      <alignment horizontal="center" vertical="center"/>
    </xf>
    <xf numFmtId="0" fontId="74" fillId="11" borderId="12" xfId="0" applyFont="1" applyFill="1" applyBorder="1" applyAlignment="1">
      <alignment horizontal="center" vertical="center" wrapText="1"/>
    </xf>
    <xf numFmtId="0" fontId="74" fillId="11" borderId="0" xfId="0" applyFont="1" applyFill="1" applyAlignment="1">
      <alignment horizontal="center" vertical="center" wrapText="1"/>
    </xf>
    <xf numFmtId="0" fontId="74" fillId="11" borderId="4" xfId="0" applyFont="1" applyFill="1" applyBorder="1" applyAlignment="1">
      <alignment horizontal="center" vertical="center" wrapText="1"/>
    </xf>
    <xf numFmtId="0" fontId="24" fillId="5" borderId="14" xfId="0" applyFont="1" applyFill="1" applyBorder="1" applyAlignment="1">
      <alignment horizontal="center" vertical="center" textRotation="90" wrapText="1"/>
    </xf>
    <xf numFmtId="0" fontId="24" fillId="5" borderId="15" xfId="0" applyFont="1" applyFill="1" applyBorder="1" applyAlignment="1">
      <alignment horizontal="center" vertical="center" textRotation="90" wrapText="1"/>
    </xf>
    <xf numFmtId="0" fontId="24" fillId="5" borderId="16" xfId="0" applyFont="1" applyFill="1" applyBorder="1" applyAlignment="1">
      <alignment horizontal="center" vertical="center" textRotation="90" wrapText="1"/>
    </xf>
    <xf numFmtId="0" fontId="23" fillId="2" borderId="7" xfId="0" applyFont="1" applyFill="1" applyBorder="1" applyAlignment="1">
      <alignment horizontal="left" vertical="center" indent="1"/>
    </xf>
    <xf numFmtId="0" fontId="23" fillId="2" borderId="1" xfId="0" applyFont="1" applyFill="1" applyBorder="1" applyAlignment="1">
      <alignment horizontal="left" vertical="center" indent="1"/>
    </xf>
    <xf numFmtId="0" fontId="23" fillId="2" borderId="8" xfId="0" applyFont="1" applyFill="1" applyBorder="1" applyAlignment="1">
      <alignment horizontal="left" vertical="center" indent="1"/>
    </xf>
    <xf numFmtId="49" fontId="23" fillId="0" borderId="21" xfId="0" applyNumberFormat="1" applyFont="1" applyBorder="1" applyAlignment="1">
      <alignment horizontal="center" vertical="center"/>
    </xf>
    <xf numFmtId="49" fontId="23" fillId="0" borderId="20" xfId="0" applyNumberFormat="1" applyFont="1" applyBorder="1" applyAlignment="1">
      <alignment horizontal="center" vertical="center"/>
    </xf>
    <xf numFmtId="49" fontId="23" fillId="0" borderId="23" xfId="0" applyNumberFormat="1" applyFont="1" applyBorder="1" applyAlignment="1">
      <alignment horizontal="center" vertical="center"/>
    </xf>
    <xf numFmtId="49" fontId="42" fillId="0" borderId="0" xfId="0" applyNumberFormat="1" applyFont="1" applyAlignment="1" applyProtection="1">
      <alignment horizontal="left" vertical="center" wrapText="1" indent="1"/>
      <protection locked="0"/>
    </xf>
    <xf numFmtId="49" fontId="42" fillId="0" borderId="4" xfId="0" applyNumberFormat="1" applyFont="1" applyBorder="1" applyAlignment="1" applyProtection="1">
      <alignment horizontal="left" vertical="center" wrapText="1" indent="1"/>
      <protection locked="0"/>
    </xf>
    <xf numFmtId="0" fontId="24" fillId="6" borderId="14" xfId="0" applyFont="1" applyFill="1" applyBorder="1" applyAlignment="1">
      <alignment horizontal="center" vertical="center" textRotation="90" wrapText="1"/>
    </xf>
    <xf numFmtId="0" fontId="24" fillId="6" borderId="15" xfId="0" applyFont="1" applyFill="1" applyBorder="1" applyAlignment="1">
      <alignment horizontal="center" vertical="center" textRotation="90"/>
    </xf>
    <xf numFmtId="49" fontId="23" fillId="2" borderId="7" xfId="0" applyNumberFormat="1" applyFont="1" applyFill="1" applyBorder="1" applyAlignment="1">
      <alignment horizontal="left" vertical="center" wrapText="1" indent="1"/>
    </xf>
    <xf numFmtId="49" fontId="23" fillId="2" borderId="1" xfId="0" applyNumberFormat="1" applyFont="1" applyFill="1" applyBorder="1" applyAlignment="1">
      <alignment horizontal="left" vertical="center" wrapText="1" indent="1"/>
    </xf>
    <xf numFmtId="49" fontId="23" fillId="2" borderId="8" xfId="0" applyNumberFormat="1" applyFont="1" applyFill="1" applyBorder="1" applyAlignment="1">
      <alignment horizontal="left" vertical="center" wrapText="1" indent="1"/>
    </xf>
    <xf numFmtId="49" fontId="23" fillId="0" borderId="0" xfId="0" applyNumberFormat="1" applyFont="1" applyAlignment="1" applyProtection="1">
      <alignment horizontal="left" vertical="center" indent="1"/>
      <protection locked="0"/>
    </xf>
    <xf numFmtId="49" fontId="23" fillId="0" borderId="4" xfId="0" applyNumberFormat="1" applyFont="1" applyBorder="1" applyAlignment="1" applyProtection="1">
      <alignment horizontal="left" vertical="center" indent="1"/>
      <protection locked="0"/>
    </xf>
    <xf numFmtId="49" fontId="23" fillId="7" borderId="7" xfId="0" applyNumberFormat="1" applyFont="1" applyFill="1" applyBorder="1" applyAlignment="1">
      <alignment horizontal="left" vertical="center" indent="1"/>
    </xf>
    <xf numFmtId="49" fontId="23" fillId="7" borderId="1" xfId="0" applyNumberFormat="1" applyFont="1" applyFill="1" applyBorder="1" applyAlignment="1">
      <alignment horizontal="left" vertical="center" indent="1"/>
    </xf>
    <xf numFmtId="49" fontId="23" fillId="7" borderId="8" xfId="0" applyNumberFormat="1" applyFont="1" applyFill="1" applyBorder="1" applyAlignment="1">
      <alignment horizontal="left" vertical="center" indent="1"/>
    </xf>
    <xf numFmtId="49" fontId="42" fillId="0" borderId="0" xfId="0" applyNumberFormat="1" applyFont="1" applyAlignment="1" applyProtection="1">
      <alignment horizontal="left" vertical="center" indent="1"/>
      <protection locked="0"/>
    </xf>
    <xf numFmtId="49" fontId="42" fillId="0" borderId="4" xfId="0" applyNumberFormat="1" applyFont="1" applyBorder="1" applyAlignment="1" applyProtection="1">
      <alignment horizontal="left" vertical="center" indent="1"/>
      <protection locked="0"/>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49" fontId="38" fillId="7" borderId="7" xfId="0" applyNumberFormat="1" applyFont="1" applyFill="1" applyBorder="1" applyAlignment="1">
      <alignment horizontal="left" vertical="center" wrapText="1" indent="1"/>
    </xf>
    <xf numFmtId="49" fontId="38" fillId="7" borderId="1" xfId="0" applyNumberFormat="1" applyFont="1" applyFill="1" applyBorder="1" applyAlignment="1">
      <alignment horizontal="left" vertical="center" wrapText="1" indent="1"/>
    </xf>
    <xf numFmtId="49" fontId="38" fillId="7" borderId="8" xfId="0" applyNumberFormat="1" applyFont="1" applyFill="1" applyBorder="1" applyAlignment="1">
      <alignment horizontal="left" vertical="center" wrapText="1" indent="1"/>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49" fontId="23" fillId="9" borderId="7" xfId="0" applyNumberFormat="1" applyFont="1" applyFill="1" applyBorder="1" applyAlignment="1">
      <alignment horizontal="left" vertical="center" wrapText="1" indent="1"/>
    </xf>
    <xf numFmtId="49" fontId="23" fillId="9" borderId="1" xfId="0" applyNumberFormat="1" applyFont="1" applyFill="1" applyBorder="1" applyAlignment="1">
      <alignment horizontal="left" vertical="center" wrapText="1" indent="1"/>
    </xf>
    <xf numFmtId="49" fontId="23" fillId="9" borderId="8" xfId="0" applyNumberFormat="1" applyFont="1" applyFill="1" applyBorder="1" applyAlignment="1">
      <alignment horizontal="left" vertical="center" wrapText="1" indent="1"/>
    </xf>
    <xf numFmtId="49" fontId="23" fillId="7" borderId="7" xfId="0" applyNumberFormat="1" applyFont="1" applyFill="1" applyBorder="1" applyAlignment="1">
      <alignment horizontal="left" vertical="center" wrapText="1" indent="1"/>
    </xf>
    <xf numFmtId="49" fontId="23" fillId="7" borderId="1" xfId="0" applyNumberFormat="1" applyFont="1" applyFill="1" applyBorder="1" applyAlignment="1">
      <alignment horizontal="left" vertical="center" wrapText="1" indent="1"/>
    </xf>
    <xf numFmtId="49" fontId="23" fillId="7" borderId="8" xfId="0" applyNumberFormat="1" applyFont="1" applyFill="1" applyBorder="1" applyAlignment="1">
      <alignment horizontal="left" vertical="center" wrapText="1" inden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49" fontId="38" fillId="2" borderId="7" xfId="0" applyNumberFormat="1" applyFont="1" applyFill="1" applyBorder="1" applyAlignment="1">
      <alignment horizontal="left" vertical="center" wrapText="1" indent="1"/>
    </xf>
    <xf numFmtId="49" fontId="38" fillId="2" borderId="1" xfId="0" applyNumberFormat="1" applyFont="1" applyFill="1" applyBorder="1" applyAlignment="1">
      <alignment horizontal="left" vertical="center" wrapText="1" indent="1"/>
    </xf>
    <xf numFmtId="49" fontId="38" fillId="2" borderId="8" xfId="0" applyNumberFormat="1" applyFont="1" applyFill="1" applyBorder="1" applyAlignment="1">
      <alignment horizontal="left" vertical="center" wrapText="1" indent="1"/>
    </xf>
    <xf numFmtId="0" fontId="24" fillId="12" borderId="18" xfId="0" applyFont="1" applyFill="1" applyBorder="1" applyAlignment="1">
      <alignment horizontal="center" vertical="center" textRotation="90"/>
    </xf>
    <xf numFmtId="0" fontId="24" fillId="12" borderId="45" xfId="0" applyFont="1" applyFill="1" applyBorder="1" applyAlignment="1">
      <alignment horizontal="center" vertical="center" textRotation="90"/>
    </xf>
    <xf numFmtId="0" fontId="81" fillId="0" borderId="0" xfId="0" applyFont="1" applyAlignment="1">
      <alignment horizontal="left" vertical="center" wrapText="1" indent="1"/>
    </xf>
    <xf numFmtId="14" fontId="23" fillId="0" borderId="32" xfId="0" applyNumberFormat="1" applyFont="1" applyBorder="1" applyAlignment="1" applyProtection="1">
      <alignment horizontal="left" vertical="center" wrapText="1" indent="1"/>
      <protection locked="0"/>
    </xf>
    <xf numFmtId="14" fontId="23" fillId="0" borderId="35" xfId="0" applyNumberFormat="1" applyFont="1" applyBorder="1" applyAlignment="1" applyProtection="1">
      <alignment horizontal="left" vertical="center" wrapText="1" indent="1"/>
      <protection locked="0"/>
    </xf>
    <xf numFmtId="49" fontId="23" fillId="0" borderId="30" xfId="0" applyNumberFormat="1" applyFont="1" applyBorder="1" applyAlignment="1">
      <alignment horizontal="left" vertical="center" indent="1"/>
    </xf>
    <xf numFmtId="49" fontId="23" fillId="0" borderId="33" xfId="0" applyNumberFormat="1" applyFont="1" applyBorder="1" applyAlignment="1">
      <alignment horizontal="left" vertical="center" indent="1"/>
    </xf>
    <xf numFmtId="0" fontId="23" fillId="12" borderId="7" xfId="0" applyFont="1" applyFill="1" applyBorder="1" applyAlignment="1">
      <alignment horizontal="left" vertical="center" wrapText="1" indent="1"/>
    </xf>
    <xf numFmtId="0" fontId="23" fillId="12" borderId="1" xfId="0" applyFont="1" applyFill="1" applyBorder="1" applyAlignment="1">
      <alignment horizontal="left" vertical="center" wrapText="1" indent="1"/>
    </xf>
    <xf numFmtId="49" fontId="23" fillId="11" borderId="13" xfId="0" applyNumberFormat="1" applyFont="1" applyFill="1" applyBorder="1" applyAlignment="1">
      <alignment horizontal="left" vertical="center" wrapText="1" indent="1"/>
    </xf>
    <xf numFmtId="49" fontId="23" fillId="11" borderId="5" xfId="0" applyNumberFormat="1" applyFont="1" applyFill="1" applyBorder="1" applyAlignment="1">
      <alignment horizontal="left" vertical="center" wrapText="1" indent="1"/>
    </xf>
    <xf numFmtId="49" fontId="38" fillId="11" borderId="7" xfId="0" applyNumberFormat="1" applyFont="1" applyFill="1" applyBorder="1" applyAlignment="1">
      <alignment horizontal="left" vertical="center" wrapText="1" indent="1"/>
    </xf>
    <xf numFmtId="49" fontId="38" fillId="11" borderId="1" xfId="0" applyNumberFormat="1" applyFont="1" applyFill="1" applyBorder="1" applyAlignment="1">
      <alignment horizontal="left" vertical="center" wrapText="1" indent="1"/>
    </xf>
    <xf numFmtId="0" fontId="73" fillId="11" borderId="11" xfId="0" applyFont="1" applyFill="1" applyBorder="1" applyAlignment="1">
      <alignment horizontal="center" vertical="center" wrapText="1"/>
    </xf>
    <xf numFmtId="0" fontId="73" fillId="11" borderId="2" xfId="0" applyFont="1" applyFill="1" applyBorder="1" applyAlignment="1">
      <alignment horizontal="center" vertical="center" wrapText="1"/>
    </xf>
    <xf numFmtId="0" fontId="73" fillId="11" borderId="3"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24" fillId="5" borderId="15" xfId="0" applyFont="1" applyFill="1" applyBorder="1" applyAlignment="1">
      <alignment horizontal="center" vertical="center" textRotation="90"/>
    </xf>
    <xf numFmtId="0" fontId="24" fillId="5" borderId="16" xfId="0" applyFont="1" applyFill="1" applyBorder="1" applyAlignment="1">
      <alignment horizontal="center" vertical="center" textRotation="90"/>
    </xf>
    <xf numFmtId="0" fontId="48" fillId="0" borderId="0" xfId="0" applyFont="1" applyAlignment="1">
      <alignment horizontal="center" wrapText="1"/>
    </xf>
  </cellXfs>
  <cellStyles count="2">
    <cellStyle name="Hivatkozás" xfId="1" builtinId="8"/>
    <cellStyle name="Normál" xfId="0" builtinId="0"/>
  </cellStyles>
  <dxfs count="25">
    <dxf>
      <font>
        <color rgb="FFFF0000"/>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BF8F55"/>
      <color rgb="FF1B213E"/>
      <color rgb="FFA9ABB2"/>
      <color rgb="FF898E97"/>
      <color rgb="FF5C68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321468</xdr:colOff>
      <xdr:row>1</xdr:row>
      <xdr:rowOff>619125</xdr:rowOff>
    </xdr:from>
    <xdr:to>
      <xdr:col>3</xdr:col>
      <xdr:colOff>1340643</xdr:colOff>
      <xdr:row>1</xdr:row>
      <xdr:rowOff>1278255</xdr:rowOff>
    </xdr:to>
    <xdr:pic>
      <xdr:nvPicPr>
        <xdr:cNvPr id="3" name="Ábra 3">
          <a:extLst>
            <a:ext uri="{FF2B5EF4-FFF2-40B4-BE49-F238E27FC236}">
              <a16:creationId xmlns:a16="http://schemas.microsoft.com/office/drawing/2014/main" id="{819A386D-F321-57C9-404A-B78CAC051E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1593" y="1119188"/>
          <a:ext cx="1733550" cy="659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zecsiA\AppData\Local\Temp\Temp1_2020_2021_&#218;NKP_p&#225;ly&#225;zati_ki&#237;r&#225;sok_&#233;s_mell&#233;kleteik.zip\2.1.1_UNKP_PALYAZATI%20KIIRAS_1_MELLEKLET_Palyazati%20adatlap.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ályázati Adatlap_A_M_D_DJ"/>
      <sheetName val="Munka2"/>
      <sheetName val="Munka1"/>
      <sheetName val="Munka3"/>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F55525-D1E4-4FE6-AD0B-FD706BC40E16}" name="Táblázat1" displayName="Táblázat1" ref="A2:A4" totalsRowShown="0" headerRowDxfId="24" dataDxfId="23">
  <autoFilter ref="A2:A4" xr:uid="{17F55525-D1E4-4FE6-AD0B-FD706BC40E16}"/>
  <tableColumns count="1">
    <tableColumn id="1" xr3:uid="{EFA0148F-3B13-4776-8E19-37D0CC9FB037}" name="alapképzés (leendő felsőbb éves)"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9352B1F-AE7C-4FA6-8C75-A0B5A92BA1ED}" name="Táblázat7" displayName="Táblázat7" ref="C2:C4" totalsRowShown="0" headerRowDxfId="21" dataDxfId="20">
  <autoFilter ref="C2:C4" xr:uid="{09352B1F-AE7C-4FA6-8C75-A0B5A92BA1ED}"/>
  <tableColumns count="1">
    <tableColumn id="1" xr3:uid="{4DC50957-BA47-455E-9C86-E3C2811FC505}" name="alapképzés (leendő első éves)" dataDxfId="19"/>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E574717-B695-4EF3-A455-60A996C3D996}" name="Táblázat8" displayName="Táblázat8" ref="E2:E4" totalsRowShown="0" headerRowDxfId="18" dataDxfId="17">
  <autoFilter ref="E2:E4" xr:uid="{7E574717-B695-4EF3-A455-60A996C3D996}"/>
  <tableColumns count="1">
    <tableColumn id="1" xr3:uid="{7B0A393D-69DE-4A95-BB9E-A6CFBCC5D9F9}" name="mesterképzés (leendő felsőbb éves)" dataDxfId="16"/>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394503-67B1-4E08-97A6-AD36DA4E29AE}" name="Táblázat9" displayName="Táblázat9" ref="G2:G4" totalsRowShown="0" headerRowDxfId="15" dataDxfId="14">
  <autoFilter ref="G2:G4" xr:uid="{5E394503-67B1-4E08-97A6-AD36DA4E29AE}"/>
  <tableColumns count="1">
    <tableColumn id="1" xr3:uid="{76D3CD9F-3F1E-4770-9D11-288CC6EA09E3}" name="mesterképzés (leendő első éves MA - OSZTATLAN mesterképzés)" dataDxfId="13"/>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FB28D9D-31E8-4DB6-B1B9-FAE3E57AB271}" name="Táblázat10" displayName="Táblázat10" ref="I2:I4" totalsRowShown="0" headerRowDxfId="12" dataDxfId="11">
  <autoFilter ref="I2:I4" xr:uid="{4FB28D9D-31E8-4DB6-B1B9-FAE3E57AB271}"/>
  <tableColumns count="1">
    <tableColumn id="1" xr3:uid="{2D18BD01-4654-41A4-9AF9-E1C62EC49475}" name="mesterképzés (leendő első éves MA - osztott mesterképzés)" dataDxfId="10"/>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6D420-4CF4-4E21-8C4F-C8E6D0A64F3E}" name="Táblázat11" displayName="Táblázat11" ref="K2:K4" totalsRowShown="0" headerRowDxfId="9" dataDxfId="8">
  <autoFilter ref="K2:K4" xr:uid="{EA36D420-4CF4-4E21-8C4F-C8E6D0A64F3E}"/>
  <tableColumns count="1">
    <tableColumn id="1" xr3:uid="{56D9A3D0-CA43-4BFC-8872-F9623AB4D05C}" name="doktori hallgató" dataDxfId="7"/>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80194D1-F2C7-426A-AD82-FC65355649E9}" name="Táblázat12" displayName="Táblázat12" ref="M2:M3" totalsRowShown="0" headerRowDxfId="6" dataDxfId="5">
  <autoFilter ref="M2:M3" xr:uid="{080194D1-F2C7-426A-AD82-FC65355649E9}"/>
  <tableColumns count="1">
    <tableColumn id="1" xr3:uid="{63520625-1FC0-4708-BEA6-5CE1887F43A9}" name="fiatal oktató, kutató - doktorvárományos" dataDxfId="4"/>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C872DEC-207B-48FD-A759-B6A772D99E1A}" name="Táblázat13" displayName="Táblázat13" ref="O2:O3" totalsRowShown="0" headerRowDxfId="3" dataDxfId="2">
  <autoFilter ref="O2:O3" xr:uid="{7C872DEC-207B-48FD-A759-B6A772D99E1A}"/>
  <tableColumns count="1">
    <tableColumn id="1" xr3:uid="{ED215A71-1016-4C8A-8653-ACF19B21A3DB}" name="fiatal oktató, kutató - posztdoktor" dataDxfId="1"/>
  </tableColumns>
  <tableStyleInfo name="TableStyleLight2" showFirstColumn="0" showLastColumn="0" showRowStripes="1" showColumnStripes="0"/>
</table>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2">
    <tabColor theme="9" tint="0.79998168889431442"/>
  </sheetPr>
  <dimension ref="A1:Y468"/>
  <sheetViews>
    <sheetView tabSelected="1" view="pageBreakPreview" topLeftCell="A5" zoomScaleNormal="80" zoomScaleSheetLayoutView="100" workbookViewId="0">
      <selection activeCell="D9" sqref="D9"/>
    </sheetView>
  </sheetViews>
  <sheetFormatPr defaultColWidth="9.109375" defaultRowHeight="23.4" x14ac:dyDescent="0.45"/>
  <cols>
    <col min="1" max="1" width="4.44140625" customWidth="1"/>
    <col min="2" max="2" width="10.5546875" style="79" customWidth="1"/>
    <col min="3" max="3" width="10.6640625" style="79" customWidth="1"/>
    <col min="4" max="4" width="96.88671875" style="79" customWidth="1"/>
    <col min="5" max="5" width="64.44140625" style="79" customWidth="1"/>
    <col min="6" max="6" width="73.109375" style="199" customWidth="1"/>
    <col min="7" max="7" width="30.109375" style="7" hidden="1" customWidth="1"/>
    <col min="8" max="8" width="12.109375" style="32" hidden="1" customWidth="1"/>
    <col min="9" max="12" width="9.109375" hidden="1" customWidth="1"/>
    <col min="13" max="13" width="26.109375" style="21" hidden="1" customWidth="1"/>
    <col min="14" max="14" width="20.33203125" style="10" hidden="1" customWidth="1"/>
    <col min="15" max="15" width="22.6640625" style="11" hidden="1" customWidth="1"/>
    <col min="16" max="16" width="42" style="28" hidden="1" customWidth="1"/>
    <col min="17" max="17" width="42.5546875" style="11" hidden="1" customWidth="1"/>
    <col min="18" max="18" width="31.44140625" style="28" hidden="1" customWidth="1"/>
    <col min="19" max="19" width="10" hidden="1" customWidth="1"/>
    <col min="20" max="23" width="9.109375" hidden="1" customWidth="1"/>
    <col min="24" max="24" width="19" hidden="1" customWidth="1"/>
    <col min="25" max="71" width="9.109375" customWidth="1"/>
  </cols>
  <sheetData>
    <row r="1" spans="1:24" ht="39" customHeight="1" thickBot="1" x14ac:dyDescent="0.35">
      <c r="C1" s="208" t="s">
        <v>663</v>
      </c>
      <c r="D1" s="208"/>
      <c r="E1" s="208"/>
      <c r="F1" s="207" t="s">
        <v>708</v>
      </c>
      <c r="G1" s="6" t="s">
        <v>0</v>
      </c>
      <c r="H1" s="142">
        <f>H4+H30+H43+H61+H52</f>
        <v>15</v>
      </c>
      <c r="I1">
        <v>0</v>
      </c>
      <c r="J1" t="s">
        <v>1</v>
      </c>
      <c r="X1" t="s">
        <v>2</v>
      </c>
    </row>
    <row r="2" spans="1:24" ht="108.6" customHeight="1" x14ac:dyDescent="0.3">
      <c r="A2" s="12"/>
      <c r="C2" s="209" t="s">
        <v>715</v>
      </c>
      <c r="D2" s="210"/>
      <c r="E2" s="211"/>
      <c r="F2" s="207"/>
      <c r="G2" s="5" t="s">
        <v>3</v>
      </c>
      <c r="H2" s="143" t="s">
        <v>4</v>
      </c>
      <c r="I2" s="4"/>
      <c r="J2" t="s">
        <v>5</v>
      </c>
      <c r="K2" s="4"/>
      <c r="L2" s="4"/>
      <c r="M2" s="12" t="s">
        <v>6</v>
      </c>
      <c r="N2" s="12" t="s">
        <v>7</v>
      </c>
      <c r="O2" s="12" t="s">
        <v>8</v>
      </c>
      <c r="P2" s="57" t="s">
        <v>9</v>
      </c>
      <c r="Q2" s="20" t="s">
        <v>10</v>
      </c>
      <c r="R2" s="27" t="s">
        <v>11</v>
      </c>
      <c r="S2" s="12" t="s">
        <v>12</v>
      </c>
    </row>
    <row r="3" spans="1:24" ht="46.95" customHeight="1" thickBot="1" x14ac:dyDescent="0.35">
      <c r="A3" s="12"/>
      <c r="C3" s="228" t="str">
        <f>IF(E32=0," ",IF(H1=0," ",CONCATENATE(J1," ",H1," ","ki nem töltött cella! További infókat lásd adatlap F oszlopában         
"," ",J2," ",H1," ","unfilled cell(s)! For more information, see column F of the data sheet")))</f>
        <v xml:space="preserve"> </v>
      </c>
      <c r="D3" s="229"/>
      <c r="E3" s="230"/>
      <c r="F3" s="207"/>
      <c r="G3" s="5"/>
      <c r="H3" s="143"/>
      <c r="I3" s="4"/>
      <c r="J3" s="4"/>
      <c r="K3" s="4"/>
      <c r="L3" s="4"/>
      <c r="M3" s="12"/>
      <c r="N3" s="12"/>
      <c r="O3" s="12"/>
      <c r="P3" s="57"/>
      <c r="Q3" s="20"/>
      <c r="R3" s="27"/>
      <c r="S3" s="12"/>
    </row>
    <row r="4" spans="1:24" ht="55.5" customHeight="1" thickBot="1" x14ac:dyDescent="0.5">
      <c r="B4" s="231" t="s">
        <v>594</v>
      </c>
      <c r="C4" s="220" t="s">
        <v>593</v>
      </c>
      <c r="D4" s="221"/>
      <c r="E4" s="184">
        <f>IF(H1&gt;0,H4," ")</f>
        <v>10</v>
      </c>
      <c r="H4" s="148">
        <f>SUM(H5:H14)</f>
        <v>10</v>
      </c>
      <c r="M4" s="22" t="s">
        <v>13</v>
      </c>
      <c r="R4" s="11"/>
    </row>
    <row r="5" spans="1:24" ht="32.4" customHeight="1" x14ac:dyDescent="0.45">
      <c r="B5" s="236"/>
      <c r="C5" s="214" t="s">
        <v>14</v>
      </c>
      <c r="D5" s="190" t="s">
        <v>595</v>
      </c>
      <c r="E5" s="87"/>
      <c r="F5" s="199" t="str">
        <f t="shared" ref="F5:F14" si="0">IF(E5=0,"kötelezően kitöltendő mező       mandatory field"," ")</f>
        <v>kötelezően kitöltendő mező       mandatory field</v>
      </c>
      <c r="H5" s="32">
        <f>IF(F5=$H$2,1,0)</f>
        <v>1</v>
      </c>
      <c r="M5" s="22" t="s">
        <v>13</v>
      </c>
      <c r="R5" s="11"/>
    </row>
    <row r="6" spans="1:24" ht="32.4" customHeight="1" x14ac:dyDescent="0.45">
      <c r="B6" s="236"/>
      <c r="C6" s="215"/>
      <c r="D6" s="191" t="s">
        <v>596</v>
      </c>
      <c r="E6" s="88"/>
      <c r="F6" s="199" t="str">
        <f t="shared" si="0"/>
        <v>kötelezően kitöltendő mező       mandatory field</v>
      </c>
      <c r="H6" s="32">
        <f>IF(F6=$H$2,1,0)</f>
        <v>1</v>
      </c>
      <c r="M6" s="22" t="s">
        <v>13</v>
      </c>
      <c r="R6" s="11"/>
    </row>
    <row r="7" spans="1:24" ht="32.4" customHeight="1" x14ac:dyDescent="0.45">
      <c r="B7" s="236"/>
      <c r="C7" s="89" t="s">
        <v>15</v>
      </c>
      <c r="D7" s="90" t="s">
        <v>597</v>
      </c>
      <c r="E7" s="91"/>
      <c r="F7" s="199" t="str">
        <f t="shared" si="0"/>
        <v>kötelezően kitöltendő mező       mandatory field</v>
      </c>
      <c r="H7" s="32">
        <f t="shared" ref="H7:H38" si="1">IF(F7=$H$2,1,0)</f>
        <v>1</v>
      </c>
      <c r="M7" s="22" t="s">
        <v>13</v>
      </c>
      <c r="R7" s="11"/>
    </row>
    <row r="8" spans="1:24" ht="32.4" customHeight="1" x14ac:dyDescent="0.45">
      <c r="B8" s="236"/>
      <c r="C8" s="216" t="s">
        <v>16</v>
      </c>
      <c r="D8" s="90" t="s">
        <v>598</v>
      </c>
      <c r="E8" s="91"/>
      <c r="F8" s="199" t="str">
        <f t="shared" si="0"/>
        <v>kötelezően kitöltendő mező       mandatory field</v>
      </c>
      <c r="H8" s="32">
        <f t="shared" ref="H8" si="2">IF(F8=$H$2,1,0)</f>
        <v>1</v>
      </c>
      <c r="M8" s="22" t="s">
        <v>13</v>
      </c>
      <c r="R8" s="11"/>
    </row>
    <row r="9" spans="1:24" ht="32.4" customHeight="1" x14ac:dyDescent="0.45">
      <c r="B9" s="236"/>
      <c r="C9" s="217"/>
      <c r="D9" s="90" t="s">
        <v>599</v>
      </c>
      <c r="E9" s="91"/>
      <c r="F9" s="199" t="str">
        <f t="shared" si="0"/>
        <v>kötelezően kitöltendő mező       mandatory field</v>
      </c>
      <c r="H9" s="32">
        <f t="shared" si="1"/>
        <v>1</v>
      </c>
      <c r="M9" s="22" t="s">
        <v>13</v>
      </c>
      <c r="R9" s="11"/>
    </row>
    <row r="10" spans="1:24" ht="32.4" customHeight="1" x14ac:dyDescent="0.45">
      <c r="B10" s="236"/>
      <c r="C10" s="89" t="s">
        <v>17</v>
      </c>
      <c r="D10" s="90" t="s">
        <v>600</v>
      </c>
      <c r="E10" s="91"/>
      <c r="F10" s="199" t="str">
        <f t="shared" si="0"/>
        <v>kötelezően kitöltendő mező       mandatory field</v>
      </c>
      <c r="H10" s="32">
        <f t="shared" si="1"/>
        <v>1</v>
      </c>
      <c r="M10" s="22" t="s">
        <v>13</v>
      </c>
      <c r="R10" s="11"/>
    </row>
    <row r="11" spans="1:24" ht="24.75" customHeight="1" x14ac:dyDescent="0.45">
      <c r="B11" s="236"/>
      <c r="C11" s="89" t="s">
        <v>18</v>
      </c>
      <c r="D11" s="92" t="s">
        <v>601</v>
      </c>
      <c r="E11" s="91"/>
      <c r="F11" s="199" t="str">
        <f t="shared" si="0"/>
        <v>kötelezően kitöltendő mező       mandatory field</v>
      </c>
      <c r="H11" s="32">
        <f t="shared" si="1"/>
        <v>1</v>
      </c>
      <c r="M11" s="22" t="s">
        <v>13</v>
      </c>
      <c r="R11" s="11"/>
    </row>
    <row r="12" spans="1:24" x14ac:dyDescent="0.45">
      <c r="B12" s="236"/>
      <c r="C12" s="89" t="s">
        <v>19</v>
      </c>
      <c r="D12" s="90" t="s">
        <v>602</v>
      </c>
      <c r="E12" s="91"/>
      <c r="F12" s="199" t="str">
        <f t="shared" si="0"/>
        <v>kötelezően kitöltendő mező       mandatory field</v>
      </c>
      <c r="H12" s="32">
        <f t="shared" si="1"/>
        <v>1</v>
      </c>
      <c r="M12" s="22" t="s">
        <v>13</v>
      </c>
      <c r="R12" s="11"/>
    </row>
    <row r="13" spans="1:24" ht="42" customHeight="1" x14ac:dyDescent="0.45">
      <c r="B13" s="236"/>
      <c r="C13" s="89" t="s">
        <v>20</v>
      </c>
      <c r="D13" s="90" t="s">
        <v>603</v>
      </c>
      <c r="E13" s="93"/>
      <c r="F13" s="199" t="str">
        <f t="shared" si="0"/>
        <v>kötelezően kitöltendő mező       mandatory field</v>
      </c>
      <c r="H13" s="32">
        <f t="shared" si="1"/>
        <v>1</v>
      </c>
      <c r="M13" s="31" t="s">
        <v>21</v>
      </c>
      <c r="R13" s="11"/>
    </row>
    <row r="14" spans="1:24" ht="42" customHeight="1" x14ac:dyDescent="0.45">
      <c r="B14" s="236"/>
      <c r="C14" s="94" t="s">
        <v>22</v>
      </c>
      <c r="D14" s="95" t="s">
        <v>604</v>
      </c>
      <c r="E14" s="96"/>
      <c r="F14" s="199" t="str">
        <f t="shared" si="0"/>
        <v>kötelezően kitöltendő mező       mandatory field</v>
      </c>
      <c r="H14" s="32">
        <f t="shared" si="1"/>
        <v>1</v>
      </c>
      <c r="M14" s="31" t="s">
        <v>21</v>
      </c>
      <c r="R14" s="11"/>
    </row>
    <row r="15" spans="1:24" ht="31.2" customHeight="1" x14ac:dyDescent="0.45">
      <c r="B15" s="236"/>
      <c r="C15" s="192" t="s">
        <v>23</v>
      </c>
      <c r="D15" s="212" t="s">
        <v>646</v>
      </c>
      <c r="E15" s="213"/>
      <c r="H15" s="32">
        <f t="shared" si="1"/>
        <v>0</v>
      </c>
      <c r="M15" s="22" t="s">
        <v>13</v>
      </c>
      <c r="R15" s="11"/>
    </row>
    <row r="16" spans="1:24" ht="25.5" customHeight="1" x14ac:dyDescent="0.45">
      <c r="B16" s="236"/>
      <c r="C16" s="116" t="s">
        <v>24</v>
      </c>
      <c r="D16" s="117" t="s">
        <v>605</v>
      </c>
      <c r="E16" s="118"/>
      <c r="F16" s="199" t="str">
        <f>IF(E16=0,"kötelezően kitöltendő mező       mandatory field"," ")</f>
        <v>kötelezően kitöltendő mező       mandatory field</v>
      </c>
      <c r="H16" s="32">
        <f t="shared" si="1"/>
        <v>1</v>
      </c>
      <c r="M16" s="22" t="s">
        <v>13</v>
      </c>
      <c r="R16" s="11"/>
    </row>
    <row r="17" spans="1:25" x14ac:dyDescent="0.45">
      <c r="B17" s="236"/>
      <c r="C17" s="218" t="s">
        <v>25</v>
      </c>
      <c r="D17" s="92" t="s">
        <v>606</v>
      </c>
      <c r="E17" s="93"/>
      <c r="F17" s="199" t="str">
        <f>IF(E17=0,"kötelezően kitöltendő mező       mandatory field"," ")</f>
        <v>kötelezően kitöltendő mező       mandatory field</v>
      </c>
      <c r="H17" s="32">
        <f t="shared" ref="H17" si="3">IF(F17=$H$2,1,0)</f>
        <v>1</v>
      </c>
      <c r="M17" s="22" t="s">
        <v>13</v>
      </c>
      <c r="R17" s="11"/>
    </row>
    <row r="18" spans="1:25" x14ac:dyDescent="0.45">
      <c r="B18" s="236"/>
      <c r="C18" s="219"/>
      <c r="D18" s="119" t="s">
        <v>607</v>
      </c>
      <c r="E18" s="120"/>
      <c r="F18" s="199" t="str">
        <f>IF(E18=0,"kötelezően kitöltendő mező       mandatory field"," ")</f>
        <v>kötelezően kitöltendő mező       mandatory field</v>
      </c>
      <c r="H18" s="32">
        <f t="shared" si="1"/>
        <v>1</v>
      </c>
      <c r="M18" s="22" t="s">
        <v>13</v>
      </c>
      <c r="R18" s="11"/>
    </row>
    <row r="19" spans="1:25" ht="31.2" customHeight="1" x14ac:dyDescent="0.45">
      <c r="B19" s="236"/>
      <c r="C19" s="138" t="s">
        <v>26</v>
      </c>
      <c r="D19" s="238" t="s">
        <v>647</v>
      </c>
      <c r="E19" s="239"/>
      <c r="H19" s="32">
        <f t="shared" si="1"/>
        <v>0</v>
      </c>
      <c r="M19" s="22" t="s">
        <v>13</v>
      </c>
      <c r="R19" s="11"/>
    </row>
    <row r="20" spans="1:25" x14ac:dyDescent="0.45">
      <c r="B20" s="236"/>
      <c r="C20" s="116" t="s">
        <v>27</v>
      </c>
      <c r="D20" s="117" t="s">
        <v>608</v>
      </c>
      <c r="E20" s="121"/>
      <c r="F20" s="199" t="str">
        <f>IF(E20=0,"kötelezően kitöltendő mező       mandatory field"," ")</f>
        <v>kötelezően kitöltendő mező       mandatory field</v>
      </c>
      <c r="H20" s="32">
        <f t="shared" si="1"/>
        <v>1</v>
      </c>
      <c r="M20" s="22" t="s">
        <v>13</v>
      </c>
      <c r="R20" s="11"/>
    </row>
    <row r="21" spans="1:25" x14ac:dyDescent="0.45">
      <c r="B21" s="236"/>
      <c r="C21" s="122" t="s">
        <v>28</v>
      </c>
      <c r="D21" s="92" t="s">
        <v>609</v>
      </c>
      <c r="E21" s="91"/>
      <c r="F21" s="199" t="str">
        <f>IF(E21=0,"kötelezően kitöltendő mező       mandatory field"," ")</f>
        <v>kötelezően kitöltendő mező       mandatory field</v>
      </c>
      <c r="H21" s="32">
        <f t="shared" si="1"/>
        <v>1</v>
      </c>
      <c r="M21" s="22" t="s">
        <v>13</v>
      </c>
      <c r="R21" s="11"/>
    </row>
    <row r="22" spans="1:25" x14ac:dyDescent="0.45">
      <c r="B22" s="236"/>
      <c r="C22" s="122" t="s">
        <v>29</v>
      </c>
      <c r="D22" s="92" t="s">
        <v>610</v>
      </c>
      <c r="E22" s="132"/>
      <c r="F22" s="199" t="str">
        <f>IF(E22=0,"kötelezően kitöltendő mező       mandatory field"," ")</f>
        <v>kötelezően kitöltendő mező       mandatory field</v>
      </c>
      <c r="H22" s="32">
        <f t="shared" si="1"/>
        <v>1</v>
      </c>
      <c r="M22" s="22" t="s">
        <v>13</v>
      </c>
      <c r="R22" s="11"/>
    </row>
    <row r="23" spans="1:25" x14ac:dyDescent="0.45">
      <c r="B23" s="236"/>
      <c r="C23" s="123" t="s">
        <v>30</v>
      </c>
      <c r="D23" s="119" t="s">
        <v>611</v>
      </c>
      <c r="E23" s="124"/>
      <c r="F23" s="199" t="str">
        <f>IF(E23=0,"kötelezően kitöltendő mező       mandatory field"," ")</f>
        <v>kötelezően kitöltendő mező       mandatory field</v>
      </c>
      <c r="H23" s="32">
        <f t="shared" si="1"/>
        <v>1</v>
      </c>
      <c r="M23" s="22" t="s">
        <v>13</v>
      </c>
      <c r="R23" s="11"/>
    </row>
    <row r="24" spans="1:25" ht="31.2" customHeight="1" x14ac:dyDescent="0.45">
      <c r="B24" s="236"/>
      <c r="C24" s="193" t="s">
        <v>31</v>
      </c>
      <c r="D24" s="212" t="s">
        <v>648</v>
      </c>
      <c r="E24" s="213"/>
      <c r="H24" s="32">
        <f t="shared" si="1"/>
        <v>0</v>
      </c>
      <c r="M24" s="22" t="s">
        <v>13</v>
      </c>
      <c r="R24" s="11"/>
    </row>
    <row r="25" spans="1:25" x14ac:dyDescent="0.45">
      <c r="B25" s="236"/>
      <c r="C25" s="116" t="s">
        <v>32</v>
      </c>
      <c r="D25" s="117" t="s">
        <v>612</v>
      </c>
      <c r="E25" s="121"/>
      <c r="F25" s="199" t="str">
        <f>IF(E25=0,"kötelezően kitöltendő mező       mandatory field"," ")</f>
        <v>kötelezően kitöltendő mező       mandatory field</v>
      </c>
      <c r="H25" s="32">
        <f t="shared" si="1"/>
        <v>1</v>
      </c>
      <c r="M25" s="22" t="s">
        <v>13</v>
      </c>
      <c r="R25" s="11"/>
    </row>
    <row r="26" spans="1:25" x14ac:dyDescent="0.45">
      <c r="B26" s="236"/>
      <c r="C26" s="122" t="s">
        <v>33</v>
      </c>
      <c r="D26" s="92" t="s">
        <v>613</v>
      </c>
      <c r="E26" s="91"/>
      <c r="F26" s="199" t="str">
        <f>IF(E26=0,"kötelezően kitöltendő mező       mandatory field"," ")</f>
        <v>kötelezően kitöltendő mező       mandatory field</v>
      </c>
      <c r="H26" s="32">
        <f t="shared" si="1"/>
        <v>1</v>
      </c>
      <c r="M26" s="22" t="s">
        <v>13</v>
      </c>
      <c r="R26" s="11"/>
    </row>
    <row r="27" spans="1:25" x14ac:dyDescent="0.45">
      <c r="B27" s="236"/>
      <c r="C27" s="122" t="s">
        <v>34</v>
      </c>
      <c r="D27" s="92" t="s">
        <v>614</v>
      </c>
      <c r="E27" s="91"/>
      <c r="F27" s="199" t="str">
        <f>IF(E27=0,"kötelezően kitöltendő mező       mandatory field"," ")</f>
        <v>kötelezően kitöltendő mező       mandatory field</v>
      </c>
      <c r="H27" s="32">
        <f t="shared" si="1"/>
        <v>1</v>
      </c>
      <c r="M27" s="22" t="s">
        <v>13</v>
      </c>
      <c r="R27" s="11"/>
    </row>
    <row r="28" spans="1:25" ht="24" thickBot="1" x14ac:dyDescent="0.5">
      <c r="B28" s="237"/>
      <c r="C28" s="125" t="s">
        <v>35</v>
      </c>
      <c r="D28" s="126" t="s">
        <v>615</v>
      </c>
      <c r="E28" s="127"/>
      <c r="F28" s="199" t="str">
        <f>IF(E28=0,"kötelezően kitöltendő mező       mandatory field"," ")</f>
        <v>kötelezően kitöltendő mező       mandatory field</v>
      </c>
      <c r="H28" s="32">
        <f>IF(F28=$H$2,1,0)</f>
        <v>1</v>
      </c>
      <c r="M28" s="22" t="s">
        <v>13</v>
      </c>
      <c r="R28" s="11"/>
    </row>
    <row r="29" spans="1:25" ht="21.75" customHeight="1" thickBot="1" x14ac:dyDescent="0.5">
      <c r="B29" s="80"/>
      <c r="C29" s="240"/>
      <c r="D29" s="240"/>
      <c r="E29" s="240"/>
      <c r="H29" s="32">
        <f t="shared" si="1"/>
        <v>0</v>
      </c>
      <c r="M29" s="21" t="s">
        <v>36</v>
      </c>
      <c r="R29" s="11"/>
    </row>
    <row r="30" spans="1:25" ht="60" customHeight="1" thickBot="1" x14ac:dyDescent="0.5">
      <c r="B30" s="233" t="s">
        <v>617</v>
      </c>
      <c r="C30" s="302" t="s">
        <v>616</v>
      </c>
      <c r="D30" s="303"/>
      <c r="E30" s="185">
        <f>IF(H1&gt;0,H30," ")</f>
        <v>2</v>
      </c>
      <c r="H30" s="148">
        <f>SUM(H31:H37)</f>
        <v>2</v>
      </c>
      <c r="M30" s="22" t="s">
        <v>13</v>
      </c>
      <c r="R30" s="11"/>
    </row>
    <row r="31" spans="1:25" ht="60" customHeight="1" x14ac:dyDescent="0.45">
      <c r="B31" s="234"/>
      <c r="C31" s="245" t="s">
        <v>14</v>
      </c>
      <c r="D31" s="135" t="s">
        <v>618</v>
      </c>
      <c r="E31" s="202" t="s">
        <v>193</v>
      </c>
      <c r="F31" s="203" t="str">
        <f t="shared" ref="F31" si="4">IF(E31=0,"kötelezően kitöltendő mező       mandatory field"," ")</f>
        <v xml:space="preserve"> </v>
      </c>
      <c r="H31" s="32">
        <f t="shared" si="1"/>
        <v>0</v>
      </c>
      <c r="M31" s="22"/>
      <c r="R31" s="11"/>
      <c r="Y31" s="204" t="s">
        <v>707</v>
      </c>
    </row>
    <row r="32" spans="1:25" ht="60" customHeight="1" x14ac:dyDescent="0.45">
      <c r="A32" t="s">
        <v>38</v>
      </c>
      <c r="B32" s="295"/>
      <c r="C32" s="246"/>
      <c r="D32" s="194" t="s">
        <v>659</v>
      </c>
      <c r="E32" s="144"/>
      <c r="F32" s="199" t="str">
        <f>IF(E32=0,"kötelezően kitöltendő mező       mandatory field"," ")</f>
        <v>kötelezően kitöltendő mező       mandatory field</v>
      </c>
      <c r="H32" s="32">
        <f t="shared" si="1"/>
        <v>1</v>
      </c>
      <c r="M32" s="22" t="s">
        <v>13</v>
      </c>
      <c r="N32" s="13" t="s">
        <v>40</v>
      </c>
      <c r="O32" s="13"/>
      <c r="P32" s="58"/>
      <c r="Q32" s="13"/>
      <c r="R32" s="13"/>
      <c r="Y32" s="204"/>
    </row>
    <row r="33" spans="2:18" ht="42" customHeight="1" x14ac:dyDescent="0.45">
      <c r="B33" s="295"/>
      <c r="C33" s="89" t="s">
        <v>15</v>
      </c>
      <c r="D33" s="90" t="s">
        <v>619</v>
      </c>
      <c r="E33" s="146"/>
      <c r="F33" s="199" t="str">
        <f>IF(E33=0,"kötelezően kitöltendő mező       mandatory field"," ")</f>
        <v>kötelezően kitöltendő mező       mandatory field</v>
      </c>
      <c r="H33" s="32">
        <f>IF(F33=$H$2,1,0)</f>
        <v>1</v>
      </c>
      <c r="M33" s="22" t="s">
        <v>13</v>
      </c>
      <c r="N33" s="14" t="s">
        <v>42</v>
      </c>
      <c r="O33" s="14"/>
      <c r="P33" s="59"/>
      <c r="Q33" s="14"/>
      <c r="R33" s="14"/>
    </row>
    <row r="34" spans="2:18" ht="41.25" customHeight="1" x14ac:dyDescent="0.45">
      <c r="B34" s="295"/>
      <c r="C34" s="89" t="s">
        <v>16</v>
      </c>
      <c r="D34" s="90" t="s">
        <v>662</v>
      </c>
      <c r="E34" s="205">
        <v>46266</v>
      </c>
      <c r="F34" s="199" t="str">
        <f>IF(E34=0,"kötelezően kitöltendő mező       mandatory field"," ")</f>
        <v xml:space="preserve"> </v>
      </c>
      <c r="H34" s="32">
        <f t="shared" si="1"/>
        <v>0</v>
      </c>
      <c r="M34" s="22" t="s">
        <v>13</v>
      </c>
      <c r="N34" s="14" t="s">
        <v>42</v>
      </c>
      <c r="O34" s="14"/>
      <c r="P34" s="59"/>
      <c r="Q34" s="14"/>
      <c r="R34" s="14"/>
    </row>
    <row r="35" spans="2:18" ht="79.95" customHeight="1" x14ac:dyDescent="0.3">
      <c r="B35" s="295"/>
      <c r="C35" s="129" t="s">
        <v>17</v>
      </c>
      <c r="D35" s="90" t="s">
        <v>620</v>
      </c>
      <c r="E35" s="132"/>
      <c r="F35" s="199" t="str">
        <f>IF(E35=0,IF(OR(E32=legördülő!B5),"kötelezően kitöltendő mező       mandatory field"," ")," ")</f>
        <v xml:space="preserve"> </v>
      </c>
      <c r="G35" s="9" t="s">
        <v>43</v>
      </c>
      <c r="H35" s="32">
        <f t="shared" si="1"/>
        <v>0</v>
      </c>
      <c r="M35" s="19" t="s">
        <v>44</v>
      </c>
      <c r="N35" s="15" t="s">
        <v>45</v>
      </c>
      <c r="O35" s="15"/>
      <c r="P35" s="60"/>
      <c r="Q35" s="15"/>
      <c r="R35" s="15"/>
    </row>
    <row r="36" spans="2:18" ht="82.2" customHeight="1" x14ac:dyDescent="0.3">
      <c r="B36" s="295"/>
      <c r="C36" s="129" t="s">
        <v>18</v>
      </c>
      <c r="D36" s="90" t="s">
        <v>621</v>
      </c>
      <c r="E36" s="132"/>
      <c r="F36" s="199" t="str">
        <f>IF(E36=0,IF(OR(E32=legördülő!B5),"kötelezően kitöltendő mező       mandatory field"," ")," ")</f>
        <v xml:space="preserve"> </v>
      </c>
      <c r="G36" s="9" t="s">
        <v>43</v>
      </c>
      <c r="H36" s="32">
        <f t="shared" si="1"/>
        <v>0</v>
      </c>
      <c r="J36" s="1" t="str">
        <f>IF(I36=0,IF(I32=legördülő!J5,"kötelezően kitöltendő mező",IF(I32=legördülő!J6,"kötelezően kitöltendő mező",IF(I32=legördülő!J7,"kötelezően kitöltendő mező",IF(I32=legördülő!J8,"kötelezően kitöltendő mező"," "))))," ")</f>
        <v xml:space="preserve"> </v>
      </c>
      <c r="M36" s="19" t="s">
        <v>44</v>
      </c>
      <c r="N36" s="17" t="s">
        <v>46</v>
      </c>
      <c r="O36" s="16"/>
      <c r="P36" s="61"/>
      <c r="Q36" s="16"/>
      <c r="R36" s="16"/>
    </row>
    <row r="37" spans="2:18" ht="81.75" customHeight="1" thickBot="1" x14ac:dyDescent="0.35">
      <c r="B37" s="296"/>
      <c r="C37" s="130" t="s">
        <v>19</v>
      </c>
      <c r="D37" s="131" t="s">
        <v>622</v>
      </c>
      <c r="E37" s="133"/>
      <c r="F37" s="199" t="str">
        <f>IF(E37=0,IF(OR(E32=legördülő!B8),"kötelezően kitöltendő mező       mandatory field"," ")," ")</f>
        <v xml:space="preserve"> </v>
      </c>
      <c r="G37" s="86" t="s">
        <v>43</v>
      </c>
      <c r="H37" s="32">
        <f>IF(F37=$H$2,1,0)</f>
        <v>0</v>
      </c>
      <c r="M37" s="23" t="s">
        <v>47</v>
      </c>
      <c r="N37" s="17"/>
      <c r="O37" s="16"/>
      <c r="P37" s="61"/>
      <c r="Q37" s="16"/>
      <c r="R37" s="16"/>
    </row>
    <row r="38" spans="2:18" ht="12" customHeight="1" x14ac:dyDescent="0.45">
      <c r="B38" s="139"/>
      <c r="C38" s="241"/>
      <c r="D38" s="241"/>
      <c r="E38" s="241"/>
      <c r="H38" s="32">
        <f t="shared" si="1"/>
        <v>0</v>
      </c>
      <c r="M38" s="21" t="s">
        <v>36</v>
      </c>
      <c r="R38" s="11"/>
    </row>
    <row r="39" spans="2:18" ht="12" customHeight="1" thickBot="1" x14ac:dyDescent="0.5">
      <c r="B39" s="139"/>
      <c r="C39" s="178"/>
      <c r="D39" s="178"/>
      <c r="E39" s="178"/>
      <c r="R39" s="11"/>
    </row>
    <row r="40" spans="2:18" ht="19.5" customHeight="1" x14ac:dyDescent="0.45">
      <c r="B40" s="231" t="s">
        <v>623</v>
      </c>
      <c r="C40" s="308" t="s">
        <v>651</v>
      </c>
      <c r="D40" s="309"/>
      <c r="E40" s="310"/>
      <c r="R40" s="11"/>
    </row>
    <row r="41" spans="2:18" ht="19.5" customHeight="1" x14ac:dyDescent="0.45">
      <c r="B41" s="232"/>
      <c r="C41" s="247" t="s">
        <v>652</v>
      </c>
      <c r="D41" s="248" t="str">
        <f>CONCATENATE("megpályázott ösztöndíj: ","     
       ","applied scholarship:",
"")</f>
        <v>megpályázott ösztöndíj:      
       applied scholarship:</v>
      </c>
      <c r="E41" s="249"/>
      <c r="R41" s="11"/>
    </row>
    <row r="42" spans="2:18" ht="37.5" customHeight="1" x14ac:dyDescent="0.45">
      <c r="B42" s="232"/>
      <c r="C42" s="225">
        <f>E32</f>
        <v>0</v>
      </c>
      <c r="D42" s="226"/>
      <c r="E42" s="227"/>
      <c r="R42" s="11"/>
    </row>
    <row r="43" spans="2:18" ht="51.75" customHeight="1" thickBot="1" x14ac:dyDescent="0.5">
      <c r="B43" s="232"/>
      <c r="C43" s="304" t="s">
        <v>624</v>
      </c>
      <c r="D43" s="305"/>
      <c r="E43" s="186">
        <f>IF(H1&gt;0,H43," ")</f>
        <v>3</v>
      </c>
      <c r="H43" s="148">
        <f>SUM(H44:H50)</f>
        <v>3</v>
      </c>
      <c r="M43" s="22" t="s">
        <v>13</v>
      </c>
      <c r="R43" s="11"/>
    </row>
    <row r="44" spans="2:18" ht="93.6" customHeight="1" x14ac:dyDescent="0.45">
      <c r="B44" s="232"/>
      <c r="C44" s="300" t="s">
        <v>14</v>
      </c>
      <c r="D44" s="179" t="s">
        <v>625</v>
      </c>
      <c r="E44" s="298"/>
      <c r="F44" s="297" t="str">
        <f>IF(E44=0,"kötelezően kitöltendő mező       mandatory field"," ")</f>
        <v>kötelezően kitöltendő mező       mandatory field</v>
      </c>
      <c r="H44" s="32">
        <f t="shared" ref="H44:H69" si="5">IF(F44=$H$2,1,0)</f>
        <v>1</v>
      </c>
      <c r="M44" s="23" t="s">
        <v>13</v>
      </c>
      <c r="N44" s="19"/>
      <c r="O44" s="17"/>
      <c r="P44" s="61"/>
      <c r="Q44" s="17"/>
      <c r="R44" s="17"/>
    </row>
    <row r="45" spans="2:18" ht="82.5" customHeight="1" x14ac:dyDescent="0.45">
      <c r="B45" s="232"/>
      <c r="C45" s="301"/>
      <c r="D45" s="180" t="s">
        <v>626</v>
      </c>
      <c r="E45" s="299"/>
      <c r="F45" s="297"/>
      <c r="M45" s="23"/>
      <c r="N45" s="19"/>
      <c r="O45" s="17"/>
      <c r="P45" s="61"/>
      <c r="Q45" s="17"/>
      <c r="R45" s="17"/>
    </row>
    <row r="46" spans="2:18" ht="103.5" customHeight="1" x14ac:dyDescent="0.3">
      <c r="B46" s="232"/>
      <c r="C46" s="129" t="s">
        <v>15</v>
      </c>
      <c r="D46" s="90" t="s">
        <v>650</v>
      </c>
      <c r="E46" s="132"/>
      <c r="F46" s="199" t="str">
        <f>IF(E46=0,IF(OR(E32=legördülő!B8,E32=legördülő!B9),"kötelezően kitöltendő mező       mandatory field"," ")," ")</f>
        <v xml:space="preserve"> </v>
      </c>
      <c r="G46" s="9" t="s">
        <v>43</v>
      </c>
      <c r="H46" s="32">
        <f t="shared" si="5"/>
        <v>0</v>
      </c>
      <c r="M46" s="23" t="s">
        <v>47</v>
      </c>
      <c r="R46" s="11"/>
    </row>
    <row r="47" spans="2:18" ht="33" customHeight="1" x14ac:dyDescent="0.3">
      <c r="B47" s="232"/>
      <c r="C47" s="242" t="s">
        <v>16</v>
      </c>
      <c r="D47" s="181" t="s">
        <v>627</v>
      </c>
      <c r="E47" s="177"/>
      <c r="F47" s="199" t="str">
        <f>IF(E47=0,IF(E49=0,"kötelezően kitöltendő mező       mandatory field",""),"")</f>
        <v>kötelezően kitöltendő mező       mandatory field</v>
      </c>
      <c r="G47" s="9"/>
      <c r="H47" s="32">
        <f>IF(F47=$H$2,1,0)</f>
        <v>1</v>
      </c>
      <c r="M47" s="23"/>
      <c r="R47" s="11"/>
    </row>
    <row r="48" spans="2:18" ht="36" customHeight="1" x14ac:dyDescent="0.3">
      <c r="B48" s="232"/>
      <c r="C48" s="243"/>
      <c r="D48" s="182" t="s">
        <v>628</v>
      </c>
      <c r="E48" s="175"/>
      <c r="F48" s="199" t="str">
        <f>IF(E48=0,IF(E47&gt;0,"kötelezően kitöltendő mező       mandatory field"," ")," ")</f>
        <v xml:space="preserve"> </v>
      </c>
      <c r="G48" s="9"/>
      <c r="H48" s="32">
        <f t="shared" ref="H48:H50" si="6">IF(F48=$H$2,1,0)</f>
        <v>0</v>
      </c>
      <c r="M48" s="23"/>
      <c r="R48" s="11"/>
    </row>
    <row r="49" spans="2:18" ht="36" customHeight="1" x14ac:dyDescent="0.3">
      <c r="B49" s="232"/>
      <c r="C49" s="243"/>
      <c r="D49" s="183" t="s">
        <v>629</v>
      </c>
      <c r="E49" s="175"/>
      <c r="F49" s="199" t="str">
        <f>IF(E49=0,IF(E47=0,"kötelezően kitöltendő mező       mandatory field",""),"")</f>
        <v>kötelezően kitöltendő mező       mandatory field</v>
      </c>
      <c r="G49" s="9"/>
      <c r="H49" s="32">
        <f t="shared" si="6"/>
        <v>1</v>
      </c>
      <c r="M49" s="23"/>
      <c r="R49" s="11"/>
    </row>
    <row r="50" spans="2:18" ht="36" customHeight="1" thickBot="1" x14ac:dyDescent="0.35">
      <c r="B50" s="232"/>
      <c r="C50" s="244"/>
      <c r="D50" s="180" t="s">
        <v>630</v>
      </c>
      <c r="E50" s="176"/>
      <c r="F50" s="199" t="str">
        <f>IF(E50=0,IF(E49&gt;0,"kötelezően kitöltendő mező       mandatory field"," ")," ")</f>
        <v xml:space="preserve"> </v>
      </c>
      <c r="G50" s="9"/>
      <c r="H50" s="32">
        <f t="shared" si="6"/>
        <v>0</v>
      </c>
      <c r="M50" s="23"/>
      <c r="R50" s="11"/>
    </row>
    <row r="51" spans="2:18" ht="11.25" customHeight="1" thickBot="1" x14ac:dyDescent="0.5">
      <c r="B51" s="232"/>
      <c r="C51" s="222"/>
      <c r="D51" s="223"/>
      <c r="E51" s="224"/>
      <c r="H51" s="32">
        <f t="shared" si="5"/>
        <v>0</v>
      </c>
      <c r="M51" s="21" t="s">
        <v>36</v>
      </c>
      <c r="R51" s="11"/>
    </row>
    <row r="52" spans="2:18" ht="54.75" customHeight="1" thickBot="1" x14ac:dyDescent="0.5">
      <c r="B52" s="232"/>
      <c r="C52" s="306" t="s">
        <v>631</v>
      </c>
      <c r="D52" s="307"/>
      <c r="E52" s="187">
        <f>IF(H1&gt;0,H52," ")</f>
        <v>0</v>
      </c>
      <c r="H52" s="148">
        <f>SUM(H53:H59)</f>
        <v>0</v>
      </c>
      <c r="M52" s="23" t="s">
        <v>52</v>
      </c>
      <c r="N52" s="17" t="s">
        <v>53</v>
      </c>
      <c r="O52" s="17"/>
      <c r="P52" s="61"/>
      <c r="Q52" s="17"/>
      <c r="R52" s="17"/>
    </row>
    <row r="53" spans="2:18" ht="23.4" customHeight="1" x14ac:dyDescent="0.3">
      <c r="B53" s="232"/>
      <c r="C53" s="153" t="s">
        <v>14</v>
      </c>
      <c r="D53" s="149" t="s">
        <v>632</v>
      </c>
      <c r="E53" s="147"/>
      <c r="F53" s="199" t="str">
        <f>IF(E53=0,IF(OR(E32=legördülő!B3,E32=legördülő!B4,E32=legördülő!B5,E32=legördülő!B6,E32=legördülő!B7,E32=legördülő!B8),"kötelezően kitöltendő mező       mandatory field"," ")," ")</f>
        <v xml:space="preserve"> </v>
      </c>
      <c r="G53" s="8" t="s">
        <v>43</v>
      </c>
      <c r="H53" s="32">
        <f t="shared" si="5"/>
        <v>0</v>
      </c>
      <c r="M53" s="23" t="s">
        <v>52</v>
      </c>
      <c r="R53" s="11"/>
    </row>
    <row r="54" spans="2:18" ht="23.4" customHeight="1" x14ac:dyDescent="0.3">
      <c r="B54" s="232"/>
      <c r="C54" s="154" t="s">
        <v>15</v>
      </c>
      <c r="D54" s="150" t="s">
        <v>633</v>
      </c>
      <c r="E54" s="132"/>
      <c r="F54" s="199" t="str">
        <f>IF(E54=0,IF(OR(E32=legördülő!B3,E32=legördülő!B4,E32=legördülő!B5,E32=legördülő!B6,E32=legördülő!B7,E32=legördülő!B8),"kötelezően kitöltendő mező       mandatory field"," ")," ")</f>
        <v xml:space="preserve"> </v>
      </c>
      <c r="G54" s="8" t="s">
        <v>43</v>
      </c>
      <c r="H54" s="32">
        <f t="shared" si="5"/>
        <v>0</v>
      </c>
      <c r="M54" s="23" t="s">
        <v>52</v>
      </c>
      <c r="R54" s="11"/>
    </row>
    <row r="55" spans="2:18" ht="23.4" customHeight="1" x14ac:dyDescent="0.3">
      <c r="B55" s="232"/>
      <c r="C55" s="154" t="s">
        <v>16</v>
      </c>
      <c r="D55" s="150" t="s">
        <v>634</v>
      </c>
      <c r="E55" s="132"/>
      <c r="F55" s="199" t="str">
        <f>IF(E55=0,IF(OR(E32=legördülő!B3,E32=legördülő!B4,E32=legördülő!B5,E32=legördülő!B6,E32=legördülő!B7,E32=legördülő!B8),"kötelezően kitöltendő mező       mandatory field"," ")," ")</f>
        <v xml:space="preserve"> </v>
      </c>
      <c r="G55" s="8" t="s">
        <v>43</v>
      </c>
      <c r="H55" s="32">
        <f t="shared" si="5"/>
        <v>0</v>
      </c>
      <c r="M55" s="23" t="s">
        <v>52</v>
      </c>
      <c r="N55" s="19"/>
      <c r="O55" s="17"/>
      <c r="P55" s="61"/>
      <c r="Q55" s="17"/>
      <c r="R55" s="17"/>
    </row>
    <row r="56" spans="2:18" ht="39.6" customHeight="1" x14ac:dyDescent="0.3">
      <c r="B56" s="232"/>
      <c r="C56" s="155" t="s">
        <v>17</v>
      </c>
      <c r="D56" s="151" t="s">
        <v>635</v>
      </c>
      <c r="E56" s="132"/>
      <c r="F56" s="199" t="str">
        <f>IF(E56=0,IF(OR(E32=legördülő!B3,E32=legördülő!B4,E32=legördülő!B5,E32=legördülő!B6,E32=legördülő!B7,E32=legördülő!B8),"kötelezően kitöltendő mező       mandatory field"," ")," ")</f>
        <v xml:space="preserve"> </v>
      </c>
      <c r="G56" s="8" t="s">
        <v>43</v>
      </c>
      <c r="H56" s="32">
        <f t="shared" si="5"/>
        <v>0</v>
      </c>
      <c r="M56" s="23" t="s">
        <v>52</v>
      </c>
      <c r="R56" s="11"/>
    </row>
    <row r="57" spans="2:18" ht="23.4" customHeight="1" x14ac:dyDescent="0.3">
      <c r="B57" s="232"/>
      <c r="C57" s="154" t="s">
        <v>18</v>
      </c>
      <c r="D57" s="150" t="s">
        <v>636</v>
      </c>
      <c r="E57" s="132"/>
      <c r="F57" s="199" t="str">
        <f>IF(E57=0,IF(OR(E32=legördülő!B3,E32=legördülő!B4,E32=legördülő!B5,E32=legördülő!B6,E32=legördülő!B7,E32=legördülő!B8),"kötelezően kitöltendő mező       mandatory field"," ")," ")</f>
        <v xml:space="preserve"> </v>
      </c>
      <c r="G57" s="8" t="s">
        <v>43</v>
      </c>
      <c r="H57" s="32">
        <f t="shared" si="5"/>
        <v>0</v>
      </c>
      <c r="M57" s="23" t="s">
        <v>52</v>
      </c>
      <c r="R57" s="11"/>
    </row>
    <row r="58" spans="2:18" ht="23.4" customHeight="1" x14ac:dyDescent="0.3">
      <c r="B58" s="232"/>
      <c r="C58" s="155" t="s">
        <v>19</v>
      </c>
      <c r="D58" s="151" t="s">
        <v>637</v>
      </c>
      <c r="E58" s="132"/>
      <c r="F58" s="199" t="str">
        <f>IF(E58=0,IF(OR(E32=legördülő!B3,E32=legördülő!B4,E32=legördülő!B5,E32=legördülő!B6,E32=legördülő!B7,E32=legördülő!B8),"kötelezően kitöltendő mező       mandatory field"," ")," ")</f>
        <v xml:space="preserve"> </v>
      </c>
      <c r="G58" s="8" t="s">
        <v>43</v>
      </c>
      <c r="H58" s="32">
        <f t="shared" ref="H58" si="7">IF(F58=$H$2,1,0)</f>
        <v>0</v>
      </c>
      <c r="M58" s="23" t="s">
        <v>52</v>
      </c>
      <c r="R58" s="11"/>
    </row>
    <row r="59" spans="2:18" ht="23.4" customHeight="1" thickBot="1" x14ac:dyDescent="0.35">
      <c r="B59" s="232"/>
      <c r="C59" s="156" t="s">
        <v>20</v>
      </c>
      <c r="D59" s="152" t="s">
        <v>638</v>
      </c>
      <c r="E59" s="133"/>
      <c r="F59" s="199" t="str">
        <f>IF(E59=0,IF(OR(E32=legördülő!B3,E32=legördülő!B4,E32=legördülő!B5,E32=legördülő!B6,E32=legördülő!B7,E32=legördülő!B8),"kötelezően kitöltendő mező       mandatory field"," ")," ")</f>
        <v xml:space="preserve"> </v>
      </c>
      <c r="G59" s="8" t="s">
        <v>43</v>
      </c>
      <c r="H59" s="32">
        <f t="shared" si="5"/>
        <v>0</v>
      </c>
      <c r="M59" s="23" t="s">
        <v>52</v>
      </c>
      <c r="R59" s="11"/>
    </row>
    <row r="60" spans="2:18" ht="12.75" customHeight="1" thickBot="1" x14ac:dyDescent="0.5">
      <c r="B60" s="189"/>
      <c r="C60" s="223"/>
      <c r="D60" s="223"/>
      <c r="E60" s="223"/>
      <c r="H60" s="32">
        <f t="shared" si="5"/>
        <v>0</v>
      </c>
      <c r="M60" s="21" t="s">
        <v>36</v>
      </c>
      <c r="R60" s="11"/>
    </row>
    <row r="61" spans="2:18" ht="79.2" customHeight="1" thickBot="1" x14ac:dyDescent="0.5">
      <c r="B61" s="233" t="s">
        <v>640</v>
      </c>
      <c r="C61" s="302" t="s">
        <v>639</v>
      </c>
      <c r="D61" s="303"/>
      <c r="E61" s="188">
        <f>IF(H1&gt;0,H61," ")</f>
        <v>0</v>
      </c>
      <c r="F61" s="200"/>
      <c r="H61" s="148">
        <f>SUM(H62:H70)</f>
        <v>0</v>
      </c>
      <c r="M61" s="38"/>
      <c r="R61" s="11"/>
    </row>
    <row r="62" spans="2:18" ht="61.5" customHeight="1" x14ac:dyDescent="0.3">
      <c r="B62" s="234"/>
      <c r="C62" s="134" t="s">
        <v>14</v>
      </c>
      <c r="D62" s="135" t="s">
        <v>641</v>
      </c>
      <c r="E62" s="144"/>
      <c r="F62" s="199" t="str">
        <f>IF(E62=0,IF(OR(E32=legördülő!B3,E32=legördülő!B4),"kötelezően kitöltendő mező       mandatory field"," ")," ")</f>
        <v xml:space="preserve"> </v>
      </c>
      <c r="G62" s="8" t="s">
        <v>43</v>
      </c>
      <c r="H62" s="32">
        <f t="shared" si="5"/>
        <v>0</v>
      </c>
      <c r="M62" s="38" t="s">
        <v>44</v>
      </c>
      <c r="R62" s="11"/>
    </row>
    <row r="63" spans="2:18" ht="58.5" customHeight="1" x14ac:dyDescent="0.3">
      <c r="B63" s="234"/>
      <c r="C63" s="129" t="s">
        <v>15</v>
      </c>
      <c r="D63" s="90" t="s">
        <v>642</v>
      </c>
      <c r="E63" s="132"/>
      <c r="F63" s="199" t="str">
        <f>IF(E63=0,IF(OR(E32=legördülő!B5,E32=legördülő!B6,E32=legördülő!B7),"kötelezően kitöltendő mező       mandatory field"," ")," ")</f>
        <v xml:space="preserve"> </v>
      </c>
      <c r="G63" s="8" t="s">
        <v>43</v>
      </c>
      <c r="H63" s="32">
        <f t="shared" ref="H63:H65" si="8">IF(F63=$H$2,1,0)</f>
        <v>0</v>
      </c>
      <c r="M63" s="38"/>
      <c r="R63" s="11"/>
    </row>
    <row r="64" spans="2:18" ht="66" customHeight="1" x14ac:dyDescent="0.3">
      <c r="B64" s="234"/>
      <c r="C64" s="129" t="s">
        <v>16</v>
      </c>
      <c r="D64" s="90" t="s">
        <v>643</v>
      </c>
      <c r="E64" s="132"/>
      <c r="F64" s="199" t="str">
        <f>IF(E64=0,IF(OR(E32=legördülő!B8),"kötelezően kitöltendő mező       mandatory field"," ")," ")</f>
        <v xml:space="preserve"> </v>
      </c>
      <c r="G64" s="8" t="s">
        <v>43</v>
      </c>
      <c r="H64" s="32">
        <f t="shared" si="8"/>
        <v>0</v>
      </c>
      <c r="M64" s="38"/>
      <c r="R64" s="11"/>
    </row>
    <row r="65" spans="1:19" ht="54.6" customHeight="1" x14ac:dyDescent="0.3">
      <c r="B65" s="234"/>
      <c r="C65" s="129" t="s">
        <v>17</v>
      </c>
      <c r="D65" s="90" t="s">
        <v>649</v>
      </c>
      <c r="E65" s="132"/>
      <c r="F65" s="199" t="str">
        <f>IF(E65=0,IF(OR(E32=legördülő!B9,E32=legördülő!B10),"kötelezően kitöltendő mező       mandatory field"," ")," ")</f>
        <v xml:space="preserve"> </v>
      </c>
      <c r="G65" s="8" t="s">
        <v>43</v>
      </c>
      <c r="H65" s="32">
        <f t="shared" si="8"/>
        <v>0</v>
      </c>
      <c r="M65" s="38"/>
      <c r="R65" s="11"/>
    </row>
    <row r="66" spans="1:19" ht="90" customHeight="1" x14ac:dyDescent="0.3">
      <c r="B66" s="234"/>
      <c r="C66" s="129" t="s">
        <v>18</v>
      </c>
      <c r="D66" s="90" t="s">
        <v>644</v>
      </c>
      <c r="E66" s="132"/>
      <c r="F66" s="199" t="str">
        <f>IF(E66=0,IF(OR(E32=legördülő!B3,E32=legördülő!B4,E32=legördülő!B5,E32=legördülő!B6,E32=legördülő!B7),"kötelezően kitöltendő mező       mandatory field"," ")," ")</f>
        <v xml:space="preserve"> </v>
      </c>
      <c r="G66" s="8" t="s">
        <v>43</v>
      </c>
      <c r="H66" s="32">
        <f t="shared" si="5"/>
        <v>0</v>
      </c>
      <c r="M66" s="38" t="s">
        <v>44</v>
      </c>
      <c r="N66" s="17" t="s">
        <v>55</v>
      </c>
      <c r="O66" s="17"/>
      <c r="P66" s="61"/>
      <c r="Q66" s="17"/>
      <c r="R66" s="17"/>
    </row>
    <row r="67" spans="1:19" ht="85.5" customHeight="1" x14ac:dyDescent="0.3">
      <c r="B67" s="234"/>
      <c r="C67" s="129" t="s">
        <v>20</v>
      </c>
      <c r="D67" s="90" t="s">
        <v>653</v>
      </c>
      <c r="E67" s="132"/>
      <c r="F67" s="199" t="str">
        <f>IF(E67=0,IF(OR(E32=legördülő!B3,E32=legördülő!B4,E32=legördülő!B5,E32=legördülő!B6,E32=legördülő!B7,E32=legördülő!B8),"kötelezően kitöltendő mező       mandatory field"," ")," ")</f>
        <v xml:space="preserve"> </v>
      </c>
      <c r="G67" s="8" t="s">
        <v>43</v>
      </c>
      <c r="H67" s="32">
        <f t="shared" si="5"/>
        <v>0</v>
      </c>
      <c r="M67" s="38" t="s">
        <v>44</v>
      </c>
      <c r="N67" s="20" t="s">
        <v>56</v>
      </c>
      <c r="O67" s="13"/>
      <c r="P67" s="58"/>
      <c r="Q67" s="13"/>
      <c r="R67" s="13"/>
    </row>
    <row r="68" spans="1:19" ht="84" customHeight="1" x14ac:dyDescent="0.3">
      <c r="B68" s="234"/>
      <c r="C68" s="129" t="s">
        <v>22</v>
      </c>
      <c r="D68" s="90" t="s">
        <v>654</v>
      </c>
      <c r="E68" s="132"/>
      <c r="F68" s="199" t="str">
        <f>IF(E68=0,IF(OR(E32=legördülő!B3,E32=legördülő!B4,E32=legördülő!B5,E32=legördülő!B6,E32=legördülő!B7,E32=legördülő!B8),"kötelezően kitöltendő mező       mandatory field"," ")," ")</f>
        <v xml:space="preserve"> </v>
      </c>
      <c r="G68" s="8" t="s">
        <v>58</v>
      </c>
      <c r="H68" s="32">
        <f t="shared" si="5"/>
        <v>0</v>
      </c>
      <c r="M68" s="38" t="s">
        <v>44</v>
      </c>
      <c r="N68" s="20" t="s">
        <v>56</v>
      </c>
      <c r="O68" s="13"/>
      <c r="P68" s="58"/>
      <c r="Q68" s="13"/>
      <c r="R68" s="13"/>
    </row>
    <row r="69" spans="1:19" ht="42" customHeight="1" x14ac:dyDescent="0.3">
      <c r="B69" s="234"/>
      <c r="C69" s="129" t="s">
        <v>23</v>
      </c>
      <c r="D69" s="90" t="s">
        <v>706</v>
      </c>
      <c r="E69" s="88"/>
      <c r="F69" s="199" t="str">
        <f>IF(E69=0,IF(OR(E32=legördülő!B3,E32=legördülő!B6,E32=legördülő!B7,E32=legördülő!B5,E32=legördülő!B8),"kötelezően kitöltendő mező       mandatory field"," ")," ")</f>
        <v xml:space="preserve"> </v>
      </c>
      <c r="G69" s="8" t="s">
        <v>58</v>
      </c>
      <c r="H69" s="32">
        <f t="shared" si="5"/>
        <v>0</v>
      </c>
      <c r="M69" s="70" t="s">
        <v>13</v>
      </c>
      <c r="R69" s="11"/>
    </row>
    <row r="70" spans="1:19" ht="31.95" customHeight="1" thickBot="1" x14ac:dyDescent="0.35">
      <c r="A70" s="141"/>
      <c r="B70" s="235"/>
      <c r="C70" s="130" t="s">
        <v>26</v>
      </c>
      <c r="D70" s="131" t="s">
        <v>645</v>
      </c>
      <c r="E70" s="145"/>
      <c r="F70" s="199" t="str">
        <f>IF(E69=legördülő!S2,IF(E70=0,IF(OR(E32=legördülő!B3,E32=legördülő!B5,E32=legördülő!B7,E32=legördülő!B8),"kötelezően kitöltendő mező       mandatory field"," ")," ")," ")</f>
        <v xml:space="preserve"> </v>
      </c>
      <c r="G70" s="8" t="s">
        <v>58</v>
      </c>
      <c r="H70" s="32">
        <f>IF(F70=$H$2,1,0)</f>
        <v>0</v>
      </c>
      <c r="M70" s="71" t="s">
        <v>60</v>
      </c>
      <c r="N70" s="50"/>
      <c r="O70" s="51"/>
      <c r="P70" s="63"/>
      <c r="Q70" s="51"/>
      <c r="R70" s="51"/>
      <c r="S70" s="141"/>
    </row>
    <row r="71" spans="1:19" ht="14.25" hidden="1" customHeight="1" thickBot="1" x14ac:dyDescent="0.5">
      <c r="B71" s="81"/>
      <c r="C71" s="223"/>
      <c r="D71" s="223"/>
      <c r="E71" s="223"/>
      <c r="M71" s="21" t="s">
        <v>36</v>
      </c>
      <c r="R71" s="11"/>
    </row>
    <row r="72" spans="1:19" ht="24.75" hidden="1" customHeight="1" thickBot="1" x14ac:dyDescent="0.5">
      <c r="A72" s="140"/>
      <c r="B72" s="250" t="s">
        <v>61</v>
      </c>
      <c r="C72" s="263" t="s">
        <v>62</v>
      </c>
      <c r="D72" s="264"/>
      <c r="E72" s="265"/>
      <c r="M72" s="55" t="s">
        <v>63</v>
      </c>
      <c r="N72" s="48"/>
      <c r="O72" s="45"/>
      <c r="P72" s="62"/>
      <c r="Q72" s="45"/>
      <c r="R72" s="45"/>
      <c r="S72" s="35"/>
    </row>
    <row r="73" spans="1:19" ht="32.25" hidden="1" customHeight="1" x14ac:dyDescent="0.45">
      <c r="B73" s="251"/>
      <c r="C73" s="136" t="s">
        <v>14</v>
      </c>
      <c r="D73" s="128" t="s">
        <v>64</v>
      </c>
      <c r="E73" s="87"/>
      <c r="F73" s="199" t="e">
        <f>IF(E73=0,IF(OR(E18=legördülő!#REF!,E18=legördülő!#REF!,E18=legördülő!#REF!,E18=legördülő!#REF!,E18=legördülő!#REF!,E18=legördülő!#REF!,E18=legördülő!#REF!),"kötelezően kitöltendő mező"," ")," ")</f>
        <v>#REF!</v>
      </c>
      <c r="M73" s="70" t="s">
        <v>65</v>
      </c>
      <c r="N73" s="311" t="s">
        <v>56</v>
      </c>
      <c r="R73" s="11"/>
    </row>
    <row r="74" spans="1:19" ht="30.75" hidden="1" customHeight="1" x14ac:dyDescent="0.3">
      <c r="B74" s="314"/>
      <c r="C74" s="129" t="s">
        <v>15</v>
      </c>
      <c r="D74" s="92" t="s">
        <v>66</v>
      </c>
      <c r="E74" s="91"/>
      <c r="F74" s="199" t="str">
        <f>IF(E74=0,IF(OR(E32=legördülő!B12,E32=legördülő!B6),"kötelezően kitöltendő mező"," ")," ")</f>
        <v xml:space="preserve"> </v>
      </c>
      <c r="G74" s="8"/>
      <c r="M74" s="55" t="s">
        <v>67</v>
      </c>
      <c r="N74" s="312"/>
      <c r="O74" s="19"/>
      <c r="P74" s="46"/>
      <c r="Q74" s="19"/>
      <c r="R74" s="19"/>
    </row>
    <row r="75" spans="1:19" ht="28.95" hidden="1" customHeight="1" x14ac:dyDescent="0.3">
      <c r="B75" s="314"/>
      <c r="C75" s="129" t="s">
        <v>16</v>
      </c>
      <c r="D75" s="92" t="s">
        <v>68</v>
      </c>
      <c r="E75" s="91"/>
      <c r="F75" s="199" t="str">
        <f>IF(E75=0,IF(OR(E32=legördülő!B12,E32=legördülő!B6),"kötelezően kitöltendő mező"," ")," ")</f>
        <v xml:space="preserve"> </v>
      </c>
      <c r="G75" s="8"/>
      <c r="M75" s="55" t="s">
        <v>67</v>
      </c>
      <c r="N75" s="312"/>
      <c r="O75" s="19"/>
      <c r="P75" s="46"/>
      <c r="Q75" s="19"/>
      <c r="R75" s="19"/>
    </row>
    <row r="76" spans="1:19" ht="28.95" hidden="1" customHeight="1" x14ac:dyDescent="0.3">
      <c r="B76" s="314"/>
      <c r="C76" s="129" t="s">
        <v>17</v>
      </c>
      <c r="D76" s="92" t="s">
        <v>69</v>
      </c>
      <c r="E76" s="91"/>
      <c r="F76" s="199" t="str">
        <f>IF(E76=0,IF(OR(E32=legördülő!B12,E32=legördülő!B6),"kötelezően kitöltendő mező"," ")," ")</f>
        <v xml:space="preserve"> </v>
      </c>
      <c r="G76" s="8"/>
      <c r="M76" s="55" t="s">
        <v>67</v>
      </c>
      <c r="N76" s="312"/>
      <c r="O76" s="19"/>
      <c r="P76" s="46"/>
      <c r="Q76" s="19"/>
      <c r="R76" s="19"/>
    </row>
    <row r="77" spans="1:19" ht="33.6" hidden="1" customHeight="1" x14ac:dyDescent="0.3">
      <c r="B77" s="314"/>
      <c r="C77" s="129" t="s">
        <v>18</v>
      </c>
      <c r="D77" s="92" t="s">
        <v>70</v>
      </c>
      <c r="E77" s="91"/>
      <c r="F77" s="199" t="str">
        <f>IF(E77=0,IF(OR(E32=legördülő!B12,E32=legördülő!B6),"kötelezően kitöltendő mező"," ")," ")</f>
        <v xml:space="preserve"> </v>
      </c>
      <c r="G77" s="8"/>
      <c r="M77" s="55" t="s">
        <v>67</v>
      </c>
      <c r="N77" s="312"/>
      <c r="O77" s="19"/>
      <c r="P77" s="46"/>
      <c r="Q77" s="19"/>
      <c r="R77" s="19"/>
    </row>
    <row r="78" spans="1:19" ht="30" hidden="1" customHeight="1" x14ac:dyDescent="0.3">
      <c r="B78" s="314"/>
      <c r="C78" s="129" t="s">
        <v>19</v>
      </c>
      <c r="D78" s="92" t="s">
        <v>71</v>
      </c>
      <c r="E78" s="91"/>
      <c r="F78" s="199" t="str">
        <f>IF(E78=0,IF(OR(E32=legördülő!B12,E32=legördülő!B6),"kötelezően kitöltendő mező"," ")," ")</f>
        <v xml:space="preserve"> </v>
      </c>
      <c r="G78" s="8"/>
      <c r="M78" s="55" t="s">
        <v>67</v>
      </c>
      <c r="N78" s="312"/>
      <c r="O78" s="19"/>
      <c r="P78" s="46"/>
      <c r="Q78" s="19"/>
      <c r="R78" s="19"/>
    </row>
    <row r="79" spans="1:19" ht="27" hidden="1" customHeight="1" thickBot="1" x14ac:dyDescent="0.5">
      <c r="B79" s="314"/>
      <c r="C79" s="130" t="s">
        <v>20</v>
      </c>
      <c r="D79" s="126" t="s">
        <v>72</v>
      </c>
      <c r="E79" s="127"/>
      <c r="M79" s="55" t="s">
        <v>67</v>
      </c>
      <c r="N79" s="313"/>
      <c r="O79" s="19"/>
      <c r="P79" s="46"/>
      <c r="Q79" s="19"/>
      <c r="R79" s="19"/>
    </row>
    <row r="80" spans="1:19" ht="33.75" hidden="1" customHeight="1" thickBot="1" x14ac:dyDescent="0.5">
      <c r="B80" s="314"/>
      <c r="C80" s="263" t="s">
        <v>73</v>
      </c>
      <c r="D80" s="264"/>
      <c r="E80" s="265"/>
      <c r="M80" s="72" t="s">
        <v>74</v>
      </c>
      <c r="N80" s="290" t="s">
        <v>56</v>
      </c>
      <c r="O80" s="33"/>
      <c r="P80" s="64"/>
      <c r="Q80" s="34"/>
      <c r="R80" s="34"/>
      <c r="S80" s="35"/>
    </row>
    <row r="81" spans="2:19" ht="46.5" hidden="1" customHeight="1" x14ac:dyDescent="0.45">
      <c r="B81" s="314"/>
      <c r="C81" s="136" t="s">
        <v>14</v>
      </c>
      <c r="D81" s="128" t="s">
        <v>75</v>
      </c>
      <c r="E81" s="87" t="s">
        <v>76</v>
      </c>
      <c r="F81" s="199" t="str">
        <f>IF(E81=0,IF(OR(E26=legördülő!#REF!,E26=legördülő!#REF!,E26=legördülő!#REF!,E26=legördülő!#REF!,E26=legördülő!#REF!,E26=legördülő!#REF!,E26=legördülő!#REF!),"kötelezően kitöltendő mező"," ")," ")</f>
        <v xml:space="preserve"> </v>
      </c>
      <c r="M81" s="70" t="s">
        <v>77</v>
      </c>
      <c r="N81" s="291"/>
      <c r="R81" s="11"/>
    </row>
    <row r="82" spans="2:19" ht="47.25" hidden="1" customHeight="1" x14ac:dyDescent="0.3">
      <c r="B82" s="314"/>
      <c r="C82" s="129" t="s">
        <v>15</v>
      </c>
      <c r="D82" s="92" t="s">
        <v>78</v>
      </c>
      <c r="E82" s="91"/>
      <c r="F82" s="199" t="e">
        <f>IF(E82=0,IF(OR(E32=legördülő!B7,E32=legördülő!B8,E32=legördülő!#REF!,E32=legördülő!B9,E35=legördülő!R2),"kötelezően kitöltendő mező"," ")," ")</f>
        <v>#REF!</v>
      </c>
      <c r="G82" s="8"/>
      <c r="M82" s="55" t="s">
        <v>79</v>
      </c>
      <c r="N82" s="277"/>
      <c r="O82" s="38"/>
      <c r="P82" s="46"/>
      <c r="Q82" s="19"/>
      <c r="R82" s="19"/>
      <c r="S82" s="39"/>
    </row>
    <row r="83" spans="2:19" ht="48" hidden="1" x14ac:dyDescent="0.3">
      <c r="B83" s="314"/>
      <c r="C83" s="129" t="s">
        <v>16</v>
      </c>
      <c r="D83" s="92" t="s">
        <v>80</v>
      </c>
      <c r="E83" s="91"/>
      <c r="F83" s="199" t="e">
        <f>IF(E83=0,IF(OR(E32=legördülő!B7,E32=legördülő!B8,E32=legördülő!#REF!,E32=legördülő!B9,E35=legördülő!R2),"kötelezően kitöltendő mező"," ")," ")</f>
        <v>#REF!</v>
      </c>
      <c r="G83" s="8"/>
      <c r="M83" s="55" t="s">
        <v>79</v>
      </c>
      <c r="N83" s="277"/>
      <c r="O83" s="38"/>
      <c r="P83" s="46"/>
      <c r="Q83" s="19"/>
      <c r="R83" s="19"/>
      <c r="S83" s="39"/>
    </row>
    <row r="84" spans="2:19" ht="48" hidden="1" x14ac:dyDescent="0.3">
      <c r="B84" s="314"/>
      <c r="C84" s="129" t="s">
        <v>17</v>
      </c>
      <c r="D84" s="92" t="s">
        <v>81</v>
      </c>
      <c r="E84" s="91"/>
      <c r="F84" s="199" t="e">
        <f>IF(E84=0,IF(OR(E32=legördülő!B7,E32=legördülő!B8,E32=legördülő!#REF!,E32=legördülő!B9,E35=legördülő!R2),"kötelezően kitöltendő mező"," ")," ")</f>
        <v>#REF!</v>
      </c>
      <c r="G84" s="8"/>
      <c r="M84" s="55" t="s">
        <v>79</v>
      </c>
      <c r="N84" s="277"/>
      <c r="O84" s="38"/>
      <c r="P84" s="46"/>
      <c r="Q84" s="19"/>
      <c r="R84" s="19"/>
      <c r="S84" s="39"/>
    </row>
    <row r="85" spans="2:19" ht="48" hidden="1" x14ac:dyDescent="0.3">
      <c r="B85" s="314"/>
      <c r="C85" s="129" t="s">
        <v>18</v>
      </c>
      <c r="D85" s="92" t="s">
        <v>82</v>
      </c>
      <c r="E85" s="91"/>
      <c r="F85" s="199" t="e">
        <f>IF(E85=0,IF(OR(E32=legördülő!B7,E32=legördülő!B8,E32=legördülő!#REF!,E32=legördülő!B9,E35=legördülő!R2),"kötelezően kitöltendő mező"," ")," ")</f>
        <v>#REF!</v>
      </c>
      <c r="G85" s="8"/>
      <c r="M85" s="55" t="s">
        <v>79</v>
      </c>
      <c r="N85" s="277"/>
      <c r="O85" s="38"/>
      <c r="P85" s="46"/>
      <c r="Q85" s="19"/>
      <c r="R85" s="19"/>
      <c r="S85" s="39"/>
    </row>
    <row r="86" spans="2:19" s="2" customFormat="1" ht="48" hidden="1" x14ac:dyDescent="0.3">
      <c r="B86" s="314"/>
      <c r="C86" s="129" t="s">
        <v>19</v>
      </c>
      <c r="D86" s="92" t="s">
        <v>83</v>
      </c>
      <c r="E86" s="91"/>
      <c r="F86" s="199" t="e">
        <f>IF(E86=0,IF(OR(E32=legördülő!B7,E32=legördülő!B8,E32=legördülő!#REF!,E32=legördülő!B9,E35=legördülő!R2),"kötelezően kitöltendő mező"," ")," ")</f>
        <v>#REF!</v>
      </c>
      <c r="G86" s="8"/>
      <c r="H86" s="32"/>
      <c r="M86" s="55" t="s">
        <v>79</v>
      </c>
      <c r="N86" s="277"/>
      <c r="O86" s="38"/>
      <c r="P86" s="46"/>
      <c r="Q86" s="19"/>
      <c r="R86" s="19"/>
      <c r="S86" s="47"/>
    </row>
    <row r="87" spans="2:19" s="2" customFormat="1" ht="48" hidden="1" x14ac:dyDescent="0.3">
      <c r="B87" s="314"/>
      <c r="C87" s="129" t="s">
        <v>20</v>
      </c>
      <c r="D87" s="92" t="s">
        <v>84</v>
      </c>
      <c r="E87" s="137"/>
      <c r="F87" s="199" t="e">
        <f>IF(E87=0,IF(OR(E32=legördülő!B7,E32=legördülő!B8,E32=legördülő!#REF!,E32=legördülő!B9,E35=legördülő!R2),"kötelezően kitöltendő mező"," ")," ")</f>
        <v>#REF!</v>
      </c>
      <c r="G87" s="8"/>
      <c r="H87" s="32"/>
      <c r="M87" s="55" t="s">
        <v>79</v>
      </c>
      <c r="N87" s="277"/>
      <c r="O87" s="38"/>
      <c r="P87" s="46"/>
      <c r="Q87" s="19"/>
      <c r="R87" s="19"/>
      <c r="S87" s="47"/>
    </row>
    <row r="88" spans="2:19" ht="48" hidden="1" x14ac:dyDescent="0.3">
      <c r="B88" s="314"/>
      <c r="C88" s="129" t="s">
        <v>22</v>
      </c>
      <c r="D88" s="92" t="s">
        <v>85</v>
      </c>
      <c r="E88" s="137"/>
      <c r="F88" s="199" t="e">
        <f>IF(E88=0,IF(OR(E32=legördülő!B7,E32=legördülő!B8,E32=legördülő!#REF!,E32=legördülő!B9,E35=legördülő!R2),"kötelezően kitöltendő mező"," ")," ")</f>
        <v>#REF!</v>
      </c>
      <c r="G88" s="8"/>
      <c r="M88" s="55" t="s">
        <v>79</v>
      </c>
      <c r="N88" s="277"/>
      <c r="O88" s="38"/>
      <c r="P88" s="46"/>
      <c r="Q88" s="19"/>
      <c r="R88" s="19"/>
      <c r="S88" s="39"/>
    </row>
    <row r="89" spans="2:19" ht="48" hidden="1" x14ac:dyDescent="0.3">
      <c r="B89" s="314"/>
      <c r="C89" s="129" t="s">
        <v>23</v>
      </c>
      <c r="D89" s="92" t="s">
        <v>86</v>
      </c>
      <c r="E89" s="91"/>
      <c r="F89" s="199" t="e">
        <f>IF(E89=0,IF(OR(E32=legördülő!B7,E32=legördülő!B8,E32=legördülő!#REF!,E32=legördülő!B9,E35=legördülő!R2),"kötelezően kitöltendő mező"," ")," ")</f>
        <v>#REF!</v>
      </c>
      <c r="G89" s="8"/>
      <c r="M89" s="55" t="s">
        <v>79</v>
      </c>
      <c r="N89" s="277"/>
      <c r="O89" s="38"/>
      <c r="P89" s="46"/>
      <c r="Q89" s="19"/>
      <c r="R89" s="19"/>
      <c r="S89" s="39"/>
    </row>
    <row r="90" spans="2:19" ht="32.25" hidden="1" customHeight="1" thickBot="1" x14ac:dyDescent="0.5">
      <c r="B90" s="314"/>
      <c r="C90" s="130" t="s">
        <v>26</v>
      </c>
      <c r="D90" s="126" t="s">
        <v>72</v>
      </c>
      <c r="E90" s="127"/>
      <c r="M90" s="55" t="s">
        <v>79</v>
      </c>
      <c r="N90" s="277"/>
      <c r="O90" s="40"/>
      <c r="P90" s="65"/>
      <c r="Q90" s="41"/>
      <c r="R90" s="41"/>
      <c r="S90" s="42"/>
    </row>
    <row r="91" spans="2:19" ht="54" hidden="1" customHeight="1" thickBot="1" x14ac:dyDescent="0.5">
      <c r="B91" s="314"/>
      <c r="C91" s="284" t="s">
        <v>87</v>
      </c>
      <c r="D91" s="285"/>
      <c r="E91" s="286"/>
      <c r="M91" s="70" t="s">
        <v>88</v>
      </c>
      <c r="N91" s="276" t="s">
        <v>89</v>
      </c>
      <c r="R91" s="11"/>
      <c r="S91" s="39"/>
    </row>
    <row r="92" spans="2:19" ht="25.5" hidden="1" customHeight="1" x14ac:dyDescent="0.45">
      <c r="B92" s="314"/>
      <c r="C92" s="100" t="s">
        <v>14</v>
      </c>
      <c r="D92" s="98" t="s">
        <v>90</v>
      </c>
      <c r="E92" s="99" t="s">
        <v>76</v>
      </c>
      <c r="F92" s="199" t="str">
        <f>IF(E92=0,IF(OR(#REF!=legördülő!B2,#REF!=legördülő!B3,#REF!=legördülő!B4,#REF!=legördülő!B5,#REF!=legördülő!B6,#REF!=legördülő!B7,#REF!=legördülő!#REF!),"kötelezően kitöltendő mező"," ")," ")</f>
        <v xml:space="preserve"> </v>
      </c>
      <c r="M92" s="70" t="s">
        <v>91</v>
      </c>
      <c r="N92" s="277"/>
      <c r="O92" s="20" t="s">
        <v>92</v>
      </c>
      <c r="P92" s="66" t="s">
        <v>93</v>
      </c>
      <c r="Q92" s="18" t="s">
        <v>94</v>
      </c>
      <c r="R92" s="54" t="s">
        <v>95</v>
      </c>
      <c r="S92" s="39"/>
    </row>
    <row r="93" spans="2:19" ht="25.5" hidden="1" customHeight="1" x14ac:dyDescent="0.45">
      <c r="B93" s="314"/>
      <c r="C93" s="100" t="s">
        <v>15</v>
      </c>
      <c r="D93" s="98" t="s">
        <v>96</v>
      </c>
      <c r="E93" s="99" t="s">
        <v>76</v>
      </c>
      <c r="F93" s="199" t="str">
        <f>IF(E93=0,IF(OR(E32=legördülő!B3,E32=legördülő!B4,E32=legördülő!B5,E32=legördülő!B6,E32=legördülő!B7,E32=legördülő!#REF!,E32=legördülő!B8),"kötelezően kitöltendő mező"," ")," ")</f>
        <v xml:space="preserve"> </v>
      </c>
      <c r="M93" s="49" t="s">
        <v>97</v>
      </c>
      <c r="N93" s="277"/>
      <c r="O93" s="20" t="s">
        <v>92</v>
      </c>
      <c r="P93" s="66" t="s">
        <v>98</v>
      </c>
      <c r="Q93" s="18" t="s">
        <v>94</v>
      </c>
      <c r="R93" s="54" t="s">
        <v>99</v>
      </c>
      <c r="S93" s="39"/>
    </row>
    <row r="94" spans="2:19" ht="25.5" hidden="1" customHeight="1" x14ac:dyDescent="0.3">
      <c r="B94" s="314"/>
      <c r="C94" s="100" t="s">
        <v>16</v>
      </c>
      <c r="D94" s="98" t="s">
        <v>100</v>
      </c>
      <c r="E94" s="97"/>
      <c r="F94" s="199" t="str">
        <f>IF(E93=0,IF(OR(E32=legördülő!B10,E32=legördülő!B11,),"kötelezően kitöltendő mező"," ")," ")</f>
        <v xml:space="preserve"> </v>
      </c>
      <c r="G94" s="8"/>
      <c r="M94" s="55" t="s">
        <v>97</v>
      </c>
      <c r="N94" s="277"/>
      <c r="O94" s="19"/>
      <c r="P94" s="46"/>
      <c r="Q94" s="19"/>
      <c r="R94" s="19"/>
      <c r="S94" s="39"/>
    </row>
    <row r="95" spans="2:19" ht="36" hidden="1" x14ac:dyDescent="0.3">
      <c r="B95" s="314"/>
      <c r="C95" s="100" t="s">
        <v>17</v>
      </c>
      <c r="D95" s="98" t="s">
        <v>101</v>
      </c>
      <c r="E95" s="97"/>
      <c r="F95" s="199" t="str">
        <f>IF(E95=0,IF(OR(E32=legördülő!B10,E32=legördülő!B11,),"kötelezően kitöltendő mező"," ")," ")</f>
        <v>kötelezően kitöltendő mező</v>
      </c>
      <c r="G95" s="8"/>
      <c r="M95" s="55" t="s">
        <v>97</v>
      </c>
      <c r="N95" s="277"/>
      <c r="O95" s="19"/>
      <c r="P95" s="46"/>
      <c r="Q95" s="19"/>
      <c r="R95" s="19"/>
      <c r="S95" s="39"/>
    </row>
    <row r="96" spans="2:19" ht="21" hidden="1" customHeight="1" x14ac:dyDescent="0.3">
      <c r="B96" s="314"/>
      <c r="C96" s="100" t="s">
        <v>18</v>
      </c>
      <c r="D96" s="98" t="s">
        <v>102</v>
      </c>
      <c r="E96" s="97"/>
      <c r="F96" s="199" t="str">
        <f>IF(E96=0,IF(OR(E32=legördülő!B10,E32=legördülő!B11,),"kötelezően kitöltendő mező"," ")," ")</f>
        <v>kötelezően kitöltendő mező</v>
      </c>
      <c r="G96" s="8"/>
      <c r="M96" s="55" t="s">
        <v>97</v>
      </c>
      <c r="N96" s="277"/>
      <c r="O96" s="19"/>
      <c r="P96" s="46"/>
      <c r="Q96" s="19"/>
      <c r="R96" s="19"/>
      <c r="S96" s="39"/>
    </row>
    <row r="97" spans="1:19" ht="21" hidden="1" customHeight="1" thickBot="1" x14ac:dyDescent="0.35">
      <c r="A97" s="141"/>
      <c r="B97" s="315"/>
      <c r="C97" s="100" t="s">
        <v>19</v>
      </c>
      <c r="D97" s="104" t="s">
        <v>103</v>
      </c>
      <c r="E97" s="105"/>
      <c r="F97" s="199" t="str">
        <f>IF(E97=0,IF(OR(E32=legördülő!B10,E32=legördülő!B11,),"kötelezően kitöltendő mező"," ")," ")</f>
        <v>kötelezően kitöltendő mező</v>
      </c>
      <c r="G97" s="8"/>
      <c r="M97" s="55" t="s">
        <v>97</v>
      </c>
      <c r="N97" s="278"/>
      <c r="O97" s="41"/>
      <c r="P97" s="65"/>
      <c r="Q97" s="41"/>
      <c r="R97" s="41"/>
      <c r="S97" s="42"/>
    </row>
    <row r="98" spans="1:19" ht="12" hidden="1" customHeight="1" thickBot="1" x14ac:dyDescent="0.5">
      <c r="B98" s="82"/>
      <c r="C98" s="223"/>
      <c r="D98" s="223"/>
      <c r="E98" s="223"/>
      <c r="M98" s="19" t="s">
        <v>36</v>
      </c>
      <c r="R98" s="11"/>
    </row>
    <row r="99" spans="1:19" ht="30" hidden="1" customHeight="1" thickBot="1" x14ac:dyDescent="0.5">
      <c r="A99" s="140"/>
      <c r="B99" s="261" t="s">
        <v>104</v>
      </c>
      <c r="C99" s="263" t="s">
        <v>105</v>
      </c>
      <c r="D99" s="264"/>
      <c r="E99" s="265"/>
      <c r="M99" s="24" t="s">
        <v>44</v>
      </c>
      <c r="N99" s="276" t="s">
        <v>106</v>
      </c>
      <c r="O99" s="34"/>
      <c r="P99" s="64"/>
      <c r="Q99" s="34"/>
      <c r="R99" s="34"/>
      <c r="S99" s="35"/>
    </row>
    <row r="100" spans="1:19" ht="39.75" hidden="1" customHeight="1" x14ac:dyDescent="0.3">
      <c r="A100" s="32"/>
      <c r="B100" s="262"/>
      <c r="C100" s="100" t="s">
        <v>14</v>
      </c>
      <c r="D100" s="98" t="s">
        <v>107</v>
      </c>
      <c r="E100" s="99"/>
      <c r="F100" s="199" t="e">
        <f>IF(E100=0,IF(OR(E32=legördülő!B3,E32=legördülő!B4,E32=legördülő!B5,E32=legördülő!B6,E32=legördülő!B7,E32=legördülő!#REF!,E32=legördülő!B8),"kötelezően kitöltendő mező"," ")," ")</f>
        <v>#REF!</v>
      </c>
      <c r="G100" s="8"/>
      <c r="M100" s="25" t="s">
        <v>44</v>
      </c>
      <c r="N100" s="277"/>
      <c r="O100" s="20" t="s">
        <v>108</v>
      </c>
      <c r="P100" s="56" t="s">
        <v>109</v>
      </c>
      <c r="Q100" s="18" t="s">
        <v>110</v>
      </c>
      <c r="R100" s="52" t="s">
        <v>111</v>
      </c>
      <c r="S100" s="37">
        <f>LEN(R100)</f>
        <v>35</v>
      </c>
    </row>
    <row r="101" spans="1:19" ht="21" hidden="1" customHeight="1" x14ac:dyDescent="0.45">
      <c r="B101" s="262"/>
      <c r="C101" s="100" t="s">
        <v>15</v>
      </c>
      <c r="D101" s="98" t="s">
        <v>112</v>
      </c>
      <c r="E101" s="97"/>
      <c r="F101" s="199" t="str">
        <f>IF(E101=0,IF(E100=legördülő!S2,"kötelezően kitöltendő mező"," ")," ")</f>
        <v xml:space="preserve"> </v>
      </c>
      <c r="M101" s="25" t="s">
        <v>44</v>
      </c>
      <c r="N101" s="277"/>
      <c r="O101" s="19"/>
      <c r="P101" s="46"/>
      <c r="Q101" s="19"/>
      <c r="R101" s="19"/>
      <c r="S101" s="39"/>
    </row>
    <row r="102" spans="1:19" ht="21" hidden="1" customHeight="1" thickBot="1" x14ac:dyDescent="0.5">
      <c r="B102" s="262"/>
      <c r="C102" s="100" t="s">
        <v>16</v>
      </c>
      <c r="D102" s="98" t="s">
        <v>113</v>
      </c>
      <c r="E102" s="97"/>
      <c r="F102" s="199" t="str">
        <f>IF(E102=0,IF(E100=legördülő!S2,"kötelezően kitöltendő mező"," ")," ")</f>
        <v xml:space="preserve"> </v>
      </c>
      <c r="M102" s="26" t="s">
        <v>44</v>
      </c>
      <c r="N102" s="278"/>
      <c r="O102" s="41"/>
      <c r="P102" s="65"/>
      <c r="Q102" s="41"/>
      <c r="R102" s="41"/>
      <c r="S102" s="42"/>
    </row>
    <row r="103" spans="1:19" ht="32.25" hidden="1" customHeight="1" thickBot="1" x14ac:dyDescent="0.5">
      <c r="B103" s="262"/>
      <c r="C103" s="263" t="s">
        <v>114</v>
      </c>
      <c r="D103" s="264"/>
      <c r="E103" s="265"/>
      <c r="M103" s="24" t="s">
        <v>44</v>
      </c>
      <c r="N103" s="276" t="s">
        <v>106</v>
      </c>
      <c r="O103" s="33"/>
      <c r="P103" s="64"/>
      <c r="Q103" s="34"/>
      <c r="R103" s="34"/>
      <c r="S103" s="35"/>
    </row>
    <row r="104" spans="1:19" ht="24.75" hidden="1" customHeight="1" x14ac:dyDescent="0.3">
      <c r="A104" s="32"/>
      <c r="B104" s="262"/>
      <c r="C104" s="100" t="s">
        <v>14</v>
      </c>
      <c r="D104" s="98" t="s">
        <v>115</v>
      </c>
      <c r="E104" s="106"/>
      <c r="F104" s="199" t="e">
        <f>IF(E104=0,IF(OR(E32=legördülő!B3,E32=legördülő!B4,E32=legördülő!B5,E32=legördülő!B6,E32=legördülő!B7,E32=legördülő!#REF!,E32=legördülő!B8),"kötelezően kitöltendő mező"," ")," ")</f>
        <v>#REF!</v>
      </c>
      <c r="G104" s="8"/>
      <c r="M104" s="19" t="s">
        <v>44</v>
      </c>
      <c r="N104" s="277"/>
      <c r="O104" s="20" t="s">
        <v>108</v>
      </c>
      <c r="P104" s="56" t="s">
        <v>116</v>
      </c>
      <c r="Q104" s="18" t="s">
        <v>117</v>
      </c>
      <c r="R104" s="29" t="s">
        <v>118</v>
      </c>
      <c r="S104" s="32">
        <f>LEN(R104)</f>
        <v>17</v>
      </c>
    </row>
    <row r="105" spans="1:19" ht="21.75" hidden="1" customHeight="1" x14ac:dyDescent="0.45">
      <c r="B105" s="262"/>
      <c r="C105" s="100" t="s">
        <v>15</v>
      </c>
      <c r="D105" s="98" t="s">
        <v>119</v>
      </c>
      <c r="E105" s="97"/>
      <c r="F105" s="199" t="str">
        <f>IF(E105=0,IF(E104=legördülő!S2,"kötelezően kitöltendő mező"," ")," ")</f>
        <v xml:space="preserve"> </v>
      </c>
      <c r="M105" s="19" t="s">
        <v>44</v>
      </c>
      <c r="N105" s="277"/>
      <c r="O105" s="19"/>
      <c r="P105" s="46"/>
      <c r="Q105" s="19"/>
      <c r="R105" s="19"/>
    </row>
    <row r="106" spans="1:19" ht="21.75" hidden="1" customHeight="1" x14ac:dyDescent="0.45">
      <c r="B106" s="262"/>
      <c r="C106" s="100" t="s">
        <v>16</v>
      </c>
      <c r="D106" s="98" t="s">
        <v>112</v>
      </c>
      <c r="E106" s="97"/>
      <c r="F106" s="199" t="str">
        <f>IF(E106=0,IF(E104=legördülő!S2,"kötelezően kitöltendő mező"," ")," ")</f>
        <v xml:space="preserve"> </v>
      </c>
      <c r="M106" s="19" t="s">
        <v>44</v>
      </c>
      <c r="N106" s="277"/>
      <c r="O106" s="19"/>
      <c r="P106" s="46"/>
      <c r="Q106" s="19"/>
      <c r="R106" s="19"/>
    </row>
    <row r="107" spans="1:19" ht="21.75" hidden="1" customHeight="1" thickBot="1" x14ac:dyDescent="0.5">
      <c r="B107" s="262"/>
      <c r="C107" s="100" t="s">
        <v>17</v>
      </c>
      <c r="D107" s="98" t="s">
        <v>113</v>
      </c>
      <c r="E107" s="97"/>
      <c r="F107" s="199" t="str">
        <f>IF(E107=0,IF(E104=legördülő!S2,"kötelezően kitöltendő mező"," ")," ")</f>
        <v xml:space="preserve"> </v>
      </c>
      <c r="M107" s="19" t="s">
        <v>44</v>
      </c>
      <c r="N107" s="278"/>
      <c r="O107" s="19"/>
      <c r="P107" s="46"/>
      <c r="Q107" s="19"/>
      <c r="R107" s="19"/>
    </row>
    <row r="108" spans="1:19" ht="30.75" hidden="1" customHeight="1" thickBot="1" x14ac:dyDescent="0.5">
      <c r="B108" s="262"/>
      <c r="C108" s="263" t="s">
        <v>120</v>
      </c>
      <c r="D108" s="264"/>
      <c r="E108" s="265"/>
      <c r="M108" s="24" t="s">
        <v>44</v>
      </c>
      <c r="N108" s="276" t="s">
        <v>106</v>
      </c>
      <c r="O108" s="33"/>
      <c r="P108" s="64"/>
      <c r="Q108" s="34"/>
      <c r="R108" s="34"/>
      <c r="S108" s="35"/>
    </row>
    <row r="109" spans="1:19" ht="33" hidden="1" customHeight="1" x14ac:dyDescent="0.45">
      <c r="B109" s="262"/>
      <c r="C109" s="100" t="s">
        <v>14</v>
      </c>
      <c r="D109" s="98" t="s">
        <v>121</v>
      </c>
      <c r="E109" s="106"/>
      <c r="F109" s="200"/>
      <c r="I109" s="3"/>
      <c r="J109" s="3"/>
      <c r="K109" s="3"/>
      <c r="L109" s="3"/>
      <c r="M109" s="25" t="s">
        <v>44</v>
      </c>
      <c r="N109" s="277"/>
      <c r="O109" s="38"/>
      <c r="P109" s="46"/>
      <c r="Q109" s="19"/>
      <c r="R109" s="19"/>
      <c r="S109" s="39"/>
    </row>
    <row r="110" spans="1:19" ht="34.950000000000003" hidden="1" customHeight="1" x14ac:dyDescent="0.45">
      <c r="A110" s="32"/>
      <c r="B110" s="262"/>
      <c r="C110" s="100" t="s">
        <v>15</v>
      </c>
      <c r="D110" s="98" t="s">
        <v>122</v>
      </c>
      <c r="E110" s="97"/>
      <c r="M110" s="25" t="s">
        <v>44</v>
      </c>
      <c r="N110" s="277"/>
      <c r="O110" s="38" t="s">
        <v>123</v>
      </c>
      <c r="P110" s="46"/>
      <c r="Q110" s="75" t="s">
        <v>124</v>
      </c>
      <c r="R110" s="75" t="s">
        <v>124</v>
      </c>
      <c r="S110" s="32"/>
    </row>
    <row r="111" spans="1:19" ht="19.5" hidden="1" customHeight="1" thickBot="1" x14ac:dyDescent="0.5">
      <c r="B111" s="262"/>
      <c r="C111" s="100" t="s">
        <v>16</v>
      </c>
      <c r="D111" s="98" t="s">
        <v>125</v>
      </c>
      <c r="E111" s="97"/>
      <c r="M111" s="26" t="s">
        <v>44</v>
      </c>
      <c r="N111" s="278"/>
      <c r="O111" s="40"/>
      <c r="P111" s="65"/>
      <c r="Q111" s="41"/>
      <c r="R111" s="41"/>
      <c r="S111" s="42"/>
    </row>
    <row r="112" spans="1:19" ht="31.5" hidden="1" customHeight="1" thickBot="1" x14ac:dyDescent="0.5">
      <c r="B112" s="262"/>
      <c r="C112" s="292" t="s">
        <v>126</v>
      </c>
      <c r="D112" s="293"/>
      <c r="E112" s="294"/>
      <c r="M112" s="24" t="s">
        <v>44</v>
      </c>
      <c r="N112" s="276" t="s">
        <v>106</v>
      </c>
      <c r="O112" s="33"/>
      <c r="P112" s="64"/>
      <c r="Q112" s="34"/>
      <c r="R112" s="34"/>
      <c r="S112" s="35"/>
    </row>
    <row r="113" spans="1:19" ht="24" hidden="1" customHeight="1" x14ac:dyDescent="0.3">
      <c r="B113" s="262"/>
      <c r="C113" s="100" t="s">
        <v>14</v>
      </c>
      <c r="D113" s="98" t="s">
        <v>127</v>
      </c>
      <c r="E113" s="101"/>
      <c r="F113" s="199" t="str">
        <f>IF(E113=0,IF(E37=legördülő!S3,IF(OR(E32=legördülő!B8,E32=legördülő!#REF!,E32=legördülő!B9,E32=legördülő!B10,E32=legördülő!B11),"kötelezően kitöltendő mező"," ")," ")," ")</f>
        <v xml:space="preserve"> </v>
      </c>
      <c r="G113" s="8"/>
      <c r="M113" s="25" t="s">
        <v>44</v>
      </c>
      <c r="N113" s="277"/>
      <c r="O113" s="38"/>
      <c r="P113" s="46"/>
      <c r="Q113" s="19"/>
      <c r="R113" s="19"/>
      <c r="S113" s="39"/>
    </row>
    <row r="114" spans="1:19" ht="24" hidden="1" customHeight="1" thickBot="1" x14ac:dyDescent="0.35">
      <c r="B114" s="262"/>
      <c r="C114" s="100" t="s">
        <v>15</v>
      </c>
      <c r="D114" s="98" t="s">
        <v>128</v>
      </c>
      <c r="E114" s="102"/>
      <c r="F114" s="199" t="str">
        <f>IF(E114=0,IF(E37=legördülő!S3,IF(OR(E32=legördülő!B8,E32=legördülő!#REF!,E32=legördülő!B9,E32=legördülő!B10,E32=legördülő!B11),"kötelezően kitöltendő mező"," ")," ")," ")</f>
        <v xml:space="preserve"> </v>
      </c>
      <c r="G114" s="8"/>
      <c r="M114" s="25" t="s">
        <v>44</v>
      </c>
      <c r="N114" s="277"/>
      <c r="O114" s="38"/>
      <c r="P114" s="46"/>
      <c r="Q114" s="19"/>
      <c r="R114" s="19"/>
      <c r="S114" s="39"/>
    </row>
    <row r="115" spans="1:19" ht="38.25" hidden="1" customHeight="1" thickBot="1" x14ac:dyDescent="0.5">
      <c r="B115" s="262"/>
      <c r="C115" s="279" t="s">
        <v>129</v>
      </c>
      <c r="D115" s="280"/>
      <c r="E115" s="281"/>
      <c r="M115" s="69" t="s">
        <v>130</v>
      </c>
      <c r="N115" s="282" t="s">
        <v>131</v>
      </c>
      <c r="O115" s="19"/>
      <c r="P115" s="46"/>
      <c r="Q115" s="19"/>
      <c r="R115" s="19"/>
      <c r="S115" s="39"/>
    </row>
    <row r="116" spans="1:19" ht="33" hidden="1" customHeight="1" x14ac:dyDescent="0.45">
      <c r="A116" s="32"/>
      <c r="B116" s="262"/>
      <c r="C116" s="107" t="s">
        <v>14</v>
      </c>
      <c r="D116" s="259"/>
      <c r="E116" s="260"/>
      <c r="M116" s="69" t="s">
        <v>130</v>
      </c>
      <c r="N116" s="282"/>
      <c r="O116" s="20" t="s">
        <v>132</v>
      </c>
      <c r="P116" s="56" t="s">
        <v>133</v>
      </c>
      <c r="Q116" s="30" t="s">
        <v>134</v>
      </c>
      <c r="R116" s="73" t="s">
        <v>135</v>
      </c>
      <c r="S116" s="37">
        <f>LEN(R116)</f>
        <v>26</v>
      </c>
    </row>
    <row r="117" spans="1:19" ht="33" hidden="1" customHeight="1" x14ac:dyDescent="0.45">
      <c r="A117" s="32"/>
      <c r="B117" s="262"/>
      <c r="C117" s="107" t="s">
        <v>15</v>
      </c>
      <c r="D117" s="259"/>
      <c r="E117" s="260"/>
      <c r="M117" s="69" t="s">
        <v>130</v>
      </c>
      <c r="N117" s="282"/>
      <c r="O117" s="20" t="s">
        <v>132</v>
      </c>
      <c r="P117" s="56" t="s">
        <v>136</v>
      </c>
      <c r="Q117" s="30" t="s">
        <v>134</v>
      </c>
      <c r="R117" s="73" t="s">
        <v>137</v>
      </c>
      <c r="S117" s="37">
        <f>LEN(R117)</f>
        <v>26</v>
      </c>
    </row>
    <row r="118" spans="1:19" ht="33" hidden="1" customHeight="1" x14ac:dyDescent="0.45">
      <c r="A118" s="32"/>
      <c r="B118" s="262"/>
      <c r="C118" s="107" t="s">
        <v>138</v>
      </c>
      <c r="D118" s="259"/>
      <c r="E118" s="260"/>
      <c r="M118" s="69" t="s">
        <v>130</v>
      </c>
      <c r="N118" s="282"/>
      <c r="O118" s="20" t="s">
        <v>132</v>
      </c>
      <c r="P118" s="56" t="s">
        <v>139</v>
      </c>
      <c r="Q118" s="30" t="s">
        <v>134</v>
      </c>
      <c r="R118" s="73" t="s">
        <v>140</v>
      </c>
      <c r="S118" s="37">
        <f>LEN(R118)</f>
        <v>28</v>
      </c>
    </row>
    <row r="119" spans="1:19" ht="41.25" hidden="1" customHeight="1" thickBot="1" x14ac:dyDescent="0.5">
      <c r="A119" s="32"/>
      <c r="B119" s="262"/>
      <c r="C119" s="107" t="s">
        <v>141</v>
      </c>
      <c r="D119" s="259"/>
      <c r="E119" s="260"/>
      <c r="M119" s="53" t="s">
        <v>130</v>
      </c>
      <c r="N119" s="283"/>
      <c r="O119" s="20" t="s">
        <v>132</v>
      </c>
      <c r="P119" s="68" t="s">
        <v>142</v>
      </c>
      <c r="Q119" s="43" t="s">
        <v>134</v>
      </c>
      <c r="R119" s="74" t="s">
        <v>143</v>
      </c>
      <c r="S119" s="44">
        <f>LEN(R119)</f>
        <v>27</v>
      </c>
    </row>
    <row r="120" spans="1:19" ht="30.75" hidden="1" customHeight="1" thickBot="1" x14ac:dyDescent="0.5">
      <c r="B120" s="262"/>
      <c r="C120" s="287" t="s">
        <v>144</v>
      </c>
      <c r="D120" s="288"/>
      <c r="E120" s="289"/>
      <c r="M120" s="25" t="s">
        <v>44</v>
      </c>
      <c r="N120" s="282" t="s">
        <v>145</v>
      </c>
      <c r="O120" s="38"/>
      <c r="P120" s="46"/>
      <c r="Q120" s="19"/>
      <c r="R120" s="19"/>
      <c r="S120" s="39"/>
    </row>
    <row r="121" spans="1:19" ht="19.5" hidden="1" customHeight="1" x14ac:dyDescent="0.45">
      <c r="B121" s="262"/>
      <c r="C121" s="107" t="s">
        <v>14</v>
      </c>
      <c r="D121" s="266"/>
      <c r="E121" s="267"/>
      <c r="M121" s="25" t="s">
        <v>44</v>
      </c>
      <c r="N121" s="282"/>
      <c r="O121" s="38"/>
      <c r="P121" s="46"/>
      <c r="Q121" s="19"/>
      <c r="R121" s="19"/>
      <c r="S121" s="39"/>
    </row>
    <row r="122" spans="1:19" ht="21" hidden="1" customHeight="1" x14ac:dyDescent="0.45">
      <c r="B122" s="262"/>
      <c r="C122" s="107" t="s">
        <v>15</v>
      </c>
      <c r="D122" s="266"/>
      <c r="E122" s="267"/>
      <c r="M122" s="25" t="s">
        <v>44</v>
      </c>
      <c r="N122" s="282"/>
      <c r="O122" s="38"/>
      <c r="P122" s="46"/>
      <c r="Q122" s="19"/>
      <c r="R122" s="19"/>
      <c r="S122" s="39"/>
    </row>
    <row r="123" spans="1:19" ht="21" hidden="1" customHeight="1" x14ac:dyDescent="0.45">
      <c r="B123" s="262"/>
      <c r="C123" s="107" t="s">
        <v>146</v>
      </c>
      <c r="D123" s="108"/>
      <c r="E123" s="109"/>
      <c r="M123" s="25"/>
      <c r="N123" s="282"/>
      <c r="O123" s="38"/>
      <c r="P123" s="46"/>
      <c r="Q123" s="19"/>
      <c r="R123" s="19"/>
      <c r="S123" s="39"/>
    </row>
    <row r="124" spans="1:19" ht="21" hidden="1" customHeight="1" thickBot="1" x14ac:dyDescent="0.5">
      <c r="B124" s="262"/>
      <c r="C124" s="107" t="s">
        <v>141</v>
      </c>
      <c r="D124" s="266"/>
      <c r="E124" s="267"/>
      <c r="M124" s="26" t="s">
        <v>44</v>
      </c>
      <c r="N124" s="283"/>
      <c r="O124" s="40"/>
      <c r="P124" s="65"/>
      <c r="Q124" s="41"/>
      <c r="R124" s="41"/>
      <c r="S124" s="42"/>
    </row>
    <row r="125" spans="1:19" ht="21" hidden="1" customHeight="1" thickBot="1" x14ac:dyDescent="0.5">
      <c r="B125" s="262"/>
      <c r="C125" s="268" t="s">
        <v>147</v>
      </c>
      <c r="D125" s="269"/>
      <c r="E125" s="270"/>
      <c r="M125" s="24" t="s">
        <v>44</v>
      </c>
      <c r="N125" s="276" t="s">
        <v>106</v>
      </c>
      <c r="O125" s="33"/>
      <c r="P125" s="64"/>
      <c r="Q125" s="34"/>
      <c r="R125" s="34"/>
      <c r="S125" s="35"/>
    </row>
    <row r="126" spans="1:19" ht="46.5" hidden="1" customHeight="1" x14ac:dyDescent="0.45">
      <c r="A126" s="32"/>
      <c r="B126" s="262"/>
      <c r="C126" s="107" t="s">
        <v>14</v>
      </c>
      <c r="D126" s="271"/>
      <c r="E126" s="272"/>
      <c r="M126" s="25" t="s">
        <v>44</v>
      </c>
      <c r="N126" s="277"/>
      <c r="O126" s="20" t="s">
        <v>132</v>
      </c>
      <c r="P126" s="56" t="s">
        <v>148</v>
      </c>
      <c r="Q126" s="30" t="s">
        <v>134</v>
      </c>
      <c r="R126" s="36" t="s">
        <v>124</v>
      </c>
      <c r="S126" s="37">
        <f>LEN(R126)</f>
        <v>3</v>
      </c>
    </row>
    <row r="127" spans="1:19" ht="41.25" hidden="1" customHeight="1" x14ac:dyDescent="0.45">
      <c r="B127" s="262"/>
      <c r="C127" s="107" t="s">
        <v>15</v>
      </c>
      <c r="D127" s="271"/>
      <c r="E127" s="272"/>
      <c r="M127" s="25" t="s">
        <v>44</v>
      </c>
      <c r="N127" s="277"/>
      <c r="O127" s="20" t="s">
        <v>132</v>
      </c>
      <c r="P127" s="56" t="s">
        <v>149</v>
      </c>
      <c r="Q127" s="19"/>
      <c r="R127" s="19"/>
      <c r="S127" s="39"/>
    </row>
    <row r="128" spans="1:19" ht="20.25" hidden="1" customHeight="1" thickBot="1" x14ac:dyDescent="0.5">
      <c r="B128" s="262"/>
      <c r="C128" s="107" t="s">
        <v>16</v>
      </c>
      <c r="D128" s="271"/>
      <c r="E128" s="272"/>
      <c r="M128" s="26" t="s">
        <v>44</v>
      </c>
      <c r="N128" s="278"/>
      <c r="O128" s="40"/>
      <c r="P128" s="65"/>
      <c r="Q128" s="41"/>
      <c r="R128" s="41"/>
      <c r="S128" s="42"/>
    </row>
    <row r="129" spans="2:18" s="1" customFormat="1" ht="12" hidden="1" customHeight="1" thickBot="1" x14ac:dyDescent="0.5">
      <c r="B129" s="82"/>
      <c r="C129" s="223"/>
      <c r="D129" s="223"/>
      <c r="E129" s="223"/>
      <c r="F129" s="199"/>
      <c r="G129" s="7"/>
      <c r="H129" s="32"/>
      <c r="I129"/>
      <c r="J129"/>
      <c r="K129"/>
      <c r="L129"/>
      <c r="M129" s="21" t="s">
        <v>36</v>
      </c>
      <c r="N129" s="10"/>
      <c r="O129" s="11"/>
      <c r="P129" s="28"/>
      <c r="Q129" s="11"/>
      <c r="R129" s="11"/>
    </row>
    <row r="130" spans="2:18" s="1" customFormat="1" ht="32.25" hidden="1" customHeight="1" thickBot="1" x14ac:dyDescent="0.5">
      <c r="B130" s="250" t="s">
        <v>150</v>
      </c>
      <c r="C130" s="253" t="s">
        <v>151</v>
      </c>
      <c r="D130" s="254"/>
      <c r="E130" s="255"/>
      <c r="F130" s="199"/>
      <c r="G130" s="7"/>
      <c r="H130" s="32"/>
      <c r="I130"/>
      <c r="J130"/>
      <c r="K130"/>
      <c r="L130"/>
      <c r="M130" s="78" t="s">
        <v>44</v>
      </c>
      <c r="N130" s="273" t="s">
        <v>152</v>
      </c>
      <c r="O130" s="11"/>
      <c r="P130" s="28"/>
      <c r="Q130" s="11"/>
      <c r="R130" s="11"/>
    </row>
    <row r="131" spans="2:18" s="1" customFormat="1" ht="32.25" hidden="1" customHeight="1" x14ac:dyDescent="0.45">
      <c r="B131" s="251"/>
      <c r="C131" s="100" t="s">
        <v>14</v>
      </c>
      <c r="D131" s="110" t="s">
        <v>153</v>
      </c>
      <c r="E131" s="103"/>
      <c r="F131" s="199"/>
      <c r="G131" s="7"/>
      <c r="H131" s="32"/>
      <c r="I131"/>
      <c r="J131"/>
      <c r="K131"/>
      <c r="L131"/>
      <c r="M131" s="76" t="s">
        <v>44</v>
      </c>
      <c r="N131" s="274"/>
      <c r="O131" s="19"/>
      <c r="P131" s="46"/>
      <c r="Q131" s="19"/>
      <c r="R131" s="19"/>
    </row>
    <row r="132" spans="2:18" s="1" customFormat="1" ht="21" hidden="1" customHeight="1" x14ac:dyDescent="0.45">
      <c r="B132" s="251"/>
      <c r="C132" s="100" t="s">
        <v>154</v>
      </c>
      <c r="D132" s="98" t="s">
        <v>155</v>
      </c>
      <c r="E132" s="103"/>
      <c r="F132" s="199"/>
      <c r="G132" s="7"/>
      <c r="H132" s="32"/>
      <c r="I132"/>
      <c r="J132"/>
      <c r="K132"/>
      <c r="L132"/>
      <c r="M132" s="76" t="s">
        <v>44</v>
      </c>
      <c r="N132" s="274"/>
      <c r="O132" s="19"/>
      <c r="P132" s="46"/>
      <c r="Q132" s="19"/>
      <c r="R132" s="19"/>
    </row>
    <row r="133" spans="2:18" s="1" customFormat="1" ht="21" hidden="1" customHeight="1" x14ac:dyDescent="0.45">
      <c r="B133" s="251"/>
      <c r="C133" s="100" t="s">
        <v>156</v>
      </c>
      <c r="D133" s="98" t="s">
        <v>157</v>
      </c>
      <c r="E133" s="103"/>
      <c r="F133" s="199"/>
      <c r="G133" s="7"/>
      <c r="H133" s="32"/>
      <c r="I133"/>
      <c r="J133"/>
      <c r="K133"/>
      <c r="L133"/>
      <c r="M133" s="76" t="s">
        <v>44</v>
      </c>
      <c r="N133" s="274"/>
      <c r="O133" s="19"/>
      <c r="P133" s="46"/>
      <c r="Q133" s="19"/>
      <c r="R133" s="19"/>
    </row>
    <row r="134" spans="2:18" s="1" customFormat="1" ht="6.75" hidden="1" customHeight="1" x14ac:dyDescent="0.45">
      <c r="B134" s="251"/>
      <c r="C134" s="256"/>
      <c r="D134" s="257"/>
      <c r="E134" s="258"/>
      <c r="F134" s="199"/>
      <c r="G134" s="7"/>
      <c r="H134" s="32"/>
      <c r="I134"/>
      <c r="J134"/>
      <c r="K134"/>
      <c r="L134"/>
      <c r="M134" s="76" t="s">
        <v>44</v>
      </c>
      <c r="N134" s="274"/>
      <c r="O134" s="19"/>
      <c r="P134" s="46"/>
      <c r="Q134" s="19"/>
      <c r="R134" s="19"/>
    </row>
    <row r="135" spans="2:18" s="1" customFormat="1" ht="39.75" hidden="1" customHeight="1" x14ac:dyDescent="0.45">
      <c r="B135" s="251"/>
      <c r="C135" s="111" t="s">
        <v>15</v>
      </c>
      <c r="D135" s="112" t="s">
        <v>158</v>
      </c>
      <c r="E135" s="113"/>
      <c r="F135" s="199"/>
      <c r="G135" s="7"/>
      <c r="H135" s="32"/>
      <c r="I135"/>
      <c r="J135"/>
      <c r="K135"/>
      <c r="L135"/>
      <c r="M135" s="76" t="s">
        <v>44</v>
      </c>
      <c r="N135" s="274"/>
      <c r="O135" s="19"/>
      <c r="P135" s="46"/>
      <c r="Q135" s="19"/>
      <c r="R135" s="19"/>
    </row>
    <row r="136" spans="2:18" s="1" customFormat="1" ht="21" hidden="1" customHeight="1" x14ac:dyDescent="0.45">
      <c r="B136" s="251"/>
      <c r="C136" s="100" t="s">
        <v>159</v>
      </c>
      <c r="D136" s="98" t="s">
        <v>160</v>
      </c>
      <c r="E136" s="103"/>
      <c r="F136" s="199"/>
      <c r="G136" s="7"/>
      <c r="H136" s="32"/>
      <c r="I136"/>
      <c r="J136"/>
      <c r="K136"/>
      <c r="L136"/>
      <c r="M136" s="76" t="s">
        <v>44</v>
      </c>
      <c r="N136" s="274"/>
      <c r="O136" s="19"/>
      <c r="P136" s="46"/>
      <c r="Q136" s="19"/>
      <c r="R136" s="19"/>
    </row>
    <row r="137" spans="2:18" s="1" customFormat="1" ht="21" hidden="1" customHeight="1" x14ac:dyDescent="0.45">
      <c r="B137" s="251"/>
      <c r="C137" s="100" t="s">
        <v>161</v>
      </c>
      <c r="D137" s="98" t="s">
        <v>162</v>
      </c>
      <c r="E137" s="103"/>
      <c r="F137" s="199"/>
      <c r="G137" s="7"/>
      <c r="H137" s="32"/>
      <c r="I137"/>
      <c r="J137"/>
      <c r="K137"/>
      <c r="L137"/>
      <c r="M137" s="76" t="s">
        <v>44</v>
      </c>
      <c r="N137" s="274"/>
      <c r="O137" s="19"/>
      <c r="P137" s="46"/>
      <c r="Q137" s="19"/>
      <c r="R137" s="19"/>
    </row>
    <row r="138" spans="2:18" s="1" customFormat="1" ht="21" hidden="1" customHeight="1" thickBot="1" x14ac:dyDescent="0.5">
      <c r="B138" s="252"/>
      <c r="C138" s="114" t="s">
        <v>163</v>
      </c>
      <c r="D138" s="104" t="s">
        <v>164</v>
      </c>
      <c r="E138" s="115"/>
      <c r="F138" s="199"/>
      <c r="G138" s="7"/>
      <c r="H138" s="32"/>
      <c r="I138"/>
      <c r="J138"/>
      <c r="K138"/>
      <c r="L138"/>
      <c r="M138" s="53" t="s">
        <v>44</v>
      </c>
      <c r="N138" s="275"/>
      <c r="O138" s="19"/>
      <c r="P138" s="46"/>
      <c r="Q138" s="19"/>
      <c r="R138" s="19"/>
    </row>
    <row r="139" spans="2:18" s="1" customFormat="1" ht="12" hidden="1" customHeight="1" thickBot="1" x14ac:dyDescent="0.5">
      <c r="B139" s="83"/>
      <c r="C139" s="85"/>
      <c r="D139" s="85"/>
      <c r="E139" s="85"/>
      <c r="F139" s="199"/>
      <c r="G139" s="7"/>
      <c r="H139" s="32"/>
      <c r="I139"/>
      <c r="J139"/>
      <c r="K139"/>
      <c r="L139"/>
      <c r="M139" s="77" t="s">
        <v>36</v>
      </c>
      <c r="N139" s="10"/>
      <c r="O139" s="11"/>
      <c r="P139" s="28"/>
      <c r="Q139" s="11"/>
      <c r="R139" s="11"/>
    </row>
    <row r="140" spans="2:18" hidden="1" x14ac:dyDescent="0.45">
      <c r="C140" s="84"/>
    </row>
    <row r="141" spans="2:18" ht="63" hidden="1" customHeight="1" x14ac:dyDescent="0.45">
      <c r="C141" s="84"/>
      <c r="P141" s="67" t="s">
        <v>165</v>
      </c>
    </row>
    <row r="142" spans="2:18" ht="26.4" hidden="1" x14ac:dyDescent="0.45">
      <c r="C142" s="84"/>
      <c r="P142" s="67" t="s">
        <v>166</v>
      </c>
    </row>
    <row r="143" spans="2:18" hidden="1" x14ac:dyDescent="0.45">
      <c r="C143" s="84"/>
    </row>
    <row r="144" spans="2:18" hidden="1" x14ac:dyDescent="0.45">
      <c r="C144" s="84"/>
    </row>
    <row r="145" spans="3:3" hidden="1" x14ac:dyDescent="0.45">
      <c r="C145" s="84"/>
    </row>
    <row r="146" spans="3:3" hidden="1" x14ac:dyDescent="0.45">
      <c r="C146" s="84"/>
    </row>
    <row r="147" spans="3:3" hidden="1" x14ac:dyDescent="0.45">
      <c r="C147" s="84"/>
    </row>
    <row r="148" spans="3:3" hidden="1" x14ac:dyDescent="0.45">
      <c r="C148" s="84"/>
    </row>
    <row r="149" spans="3:3" hidden="1" x14ac:dyDescent="0.45">
      <c r="C149" s="84"/>
    </row>
    <row r="150" spans="3:3" hidden="1" x14ac:dyDescent="0.45">
      <c r="C150" s="84"/>
    </row>
    <row r="151" spans="3:3" hidden="1" x14ac:dyDescent="0.45">
      <c r="C151" s="84"/>
    </row>
    <row r="152" spans="3:3" hidden="1" x14ac:dyDescent="0.45">
      <c r="C152" s="84"/>
    </row>
    <row r="153" spans="3:3" hidden="1" x14ac:dyDescent="0.45">
      <c r="C153" s="84"/>
    </row>
    <row r="154" spans="3:3" hidden="1" x14ac:dyDescent="0.45">
      <c r="C154" s="84"/>
    </row>
    <row r="155" spans="3:3" hidden="1" x14ac:dyDescent="0.45">
      <c r="C155" s="84"/>
    </row>
    <row r="156" spans="3:3" hidden="1" x14ac:dyDescent="0.45">
      <c r="C156" s="84"/>
    </row>
    <row r="157" spans="3:3" hidden="1" x14ac:dyDescent="0.45">
      <c r="C157" s="84"/>
    </row>
    <row r="158" spans="3:3" hidden="1" x14ac:dyDescent="0.45">
      <c r="C158" s="84"/>
    </row>
    <row r="159" spans="3:3" hidden="1" x14ac:dyDescent="0.45">
      <c r="C159" s="84"/>
    </row>
    <row r="160" spans="3:3" hidden="1" x14ac:dyDescent="0.45">
      <c r="C160" s="84"/>
    </row>
    <row r="161" spans="3:3" hidden="1" x14ac:dyDescent="0.45">
      <c r="C161" s="84"/>
    </row>
    <row r="162" spans="3:3" hidden="1" x14ac:dyDescent="0.45">
      <c r="C162" s="84"/>
    </row>
    <row r="163" spans="3:3" hidden="1" x14ac:dyDescent="0.45">
      <c r="C163" s="84"/>
    </row>
    <row r="164" spans="3:3" hidden="1" x14ac:dyDescent="0.45">
      <c r="C164" s="84"/>
    </row>
    <row r="165" spans="3:3" hidden="1" x14ac:dyDescent="0.45">
      <c r="C165" s="84"/>
    </row>
    <row r="166" spans="3:3" hidden="1" x14ac:dyDescent="0.45">
      <c r="C166" s="84"/>
    </row>
    <row r="167" spans="3:3" hidden="1" x14ac:dyDescent="0.45">
      <c r="C167" s="84"/>
    </row>
    <row r="168" spans="3:3" hidden="1" x14ac:dyDescent="0.45">
      <c r="C168" s="84"/>
    </row>
    <row r="169" spans="3:3" hidden="1" x14ac:dyDescent="0.45">
      <c r="C169" s="84"/>
    </row>
    <row r="170" spans="3:3" hidden="1" x14ac:dyDescent="0.45">
      <c r="C170" s="84"/>
    </row>
    <row r="171" spans="3:3" hidden="1" x14ac:dyDescent="0.45">
      <c r="C171" s="84"/>
    </row>
    <row r="172" spans="3:3" hidden="1" x14ac:dyDescent="0.45">
      <c r="C172" s="84"/>
    </row>
    <row r="173" spans="3:3" hidden="1" x14ac:dyDescent="0.45">
      <c r="C173" s="84"/>
    </row>
    <row r="174" spans="3:3" hidden="1" x14ac:dyDescent="0.45">
      <c r="C174" s="84"/>
    </row>
    <row r="175" spans="3:3" hidden="1" x14ac:dyDescent="0.45">
      <c r="C175" s="84"/>
    </row>
    <row r="176" spans="3:3" hidden="1" x14ac:dyDescent="0.45">
      <c r="C176" s="84"/>
    </row>
    <row r="177" spans="3:3" hidden="1" x14ac:dyDescent="0.45">
      <c r="C177" s="84"/>
    </row>
    <row r="178" spans="3:3" hidden="1" x14ac:dyDescent="0.45">
      <c r="C178" s="84"/>
    </row>
    <row r="179" spans="3:3" hidden="1" x14ac:dyDescent="0.45">
      <c r="C179" s="84"/>
    </row>
    <row r="180" spans="3:3" hidden="1" x14ac:dyDescent="0.45">
      <c r="C180" s="84"/>
    </row>
    <row r="181" spans="3:3" hidden="1" x14ac:dyDescent="0.45">
      <c r="C181" s="84"/>
    </row>
    <row r="182" spans="3:3" hidden="1" x14ac:dyDescent="0.45">
      <c r="C182" s="84"/>
    </row>
    <row r="183" spans="3:3" hidden="1" x14ac:dyDescent="0.45">
      <c r="C183" s="84"/>
    </row>
    <row r="184" spans="3:3" hidden="1" x14ac:dyDescent="0.45">
      <c r="C184" s="84"/>
    </row>
    <row r="185" spans="3:3" hidden="1" x14ac:dyDescent="0.45">
      <c r="C185" s="84"/>
    </row>
    <row r="186" spans="3:3" hidden="1" x14ac:dyDescent="0.45">
      <c r="C186" s="84"/>
    </row>
    <row r="187" spans="3:3" hidden="1" x14ac:dyDescent="0.45">
      <c r="C187" s="84"/>
    </row>
    <row r="188" spans="3:3" hidden="1" x14ac:dyDescent="0.45">
      <c r="C188" s="84"/>
    </row>
    <row r="189" spans="3:3" hidden="1" x14ac:dyDescent="0.45">
      <c r="C189" s="84"/>
    </row>
    <row r="190" spans="3:3" hidden="1" x14ac:dyDescent="0.45">
      <c r="C190" s="84"/>
    </row>
    <row r="191" spans="3:3" hidden="1" x14ac:dyDescent="0.45">
      <c r="C191" s="84"/>
    </row>
    <row r="192" spans="3:3" hidden="1" x14ac:dyDescent="0.45">
      <c r="C192" s="84"/>
    </row>
    <row r="193" spans="3:3" hidden="1" x14ac:dyDescent="0.45">
      <c r="C193" s="84"/>
    </row>
    <row r="194" spans="3:3" hidden="1" x14ac:dyDescent="0.45">
      <c r="C194" s="84"/>
    </row>
    <row r="195" spans="3:3" hidden="1" x14ac:dyDescent="0.45">
      <c r="C195" s="84"/>
    </row>
    <row r="196" spans="3:3" hidden="1" x14ac:dyDescent="0.45">
      <c r="C196" s="84"/>
    </row>
    <row r="197" spans="3:3" hidden="1" x14ac:dyDescent="0.45">
      <c r="C197" s="84"/>
    </row>
    <row r="198" spans="3:3" hidden="1" x14ac:dyDescent="0.45">
      <c r="C198" s="84"/>
    </row>
    <row r="199" spans="3:3" hidden="1" x14ac:dyDescent="0.45">
      <c r="C199" s="84"/>
    </row>
    <row r="200" spans="3:3" hidden="1" x14ac:dyDescent="0.45">
      <c r="C200" s="84"/>
    </row>
    <row r="201" spans="3:3" hidden="1" x14ac:dyDescent="0.45">
      <c r="C201" s="84"/>
    </row>
    <row r="202" spans="3:3" hidden="1" x14ac:dyDescent="0.45">
      <c r="C202" s="84"/>
    </row>
    <row r="203" spans="3:3" hidden="1" x14ac:dyDescent="0.45">
      <c r="C203" s="84"/>
    </row>
    <row r="204" spans="3:3" hidden="1" x14ac:dyDescent="0.45">
      <c r="C204" s="84"/>
    </row>
    <row r="205" spans="3:3" hidden="1" x14ac:dyDescent="0.45">
      <c r="C205" s="84"/>
    </row>
    <row r="206" spans="3:3" hidden="1" x14ac:dyDescent="0.45">
      <c r="C206" s="84"/>
    </row>
    <row r="207" spans="3:3" hidden="1" x14ac:dyDescent="0.45">
      <c r="C207" s="84"/>
    </row>
    <row r="208" spans="3:3" hidden="1" x14ac:dyDescent="0.45">
      <c r="C208" s="84"/>
    </row>
    <row r="209" spans="3:3" hidden="1" x14ac:dyDescent="0.45">
      <c r="C209" s="84"/>
    </row>
    <row r="210" spans="3:3" hidden="1" x14ac:dyDescent="0.45">
      <c r="C210" s="84"/>
    </row>
    <row r="211" spans="3:3" hidden="1" x14ac:dyDescent="0.45">
      <c r="C211" s="84"/>
    </row>
    <row r="212" spans="3:3" hidden="1" x14ac:dyDescent="0.45">
      <c r="C212" s="84"/>
    </row>
    <row r="213" spans="3:3" hidden="1" x14ac:dyDescent="0.45">
      <c r="C213" s="84"/>
    </row>
    <row r="214" spans="3:3" hidden="1" x14ac:dyDescent="0.45">
      <c r="C214" s="84"/>
    </row>
    <row r="215" spans="3:3" hidden="1" x14ac:dyDescent="0.45">
      <c r="C215" s="84"/>
    </row>
    <row r="216" spans="3:3" hidden="1" x14ac:dyDescent="0.45">
      <c r="C216" s="84"/>
    </row>
    <row r="217" spans="3:3" hidden="1" x14ac:dyDescent="0.45">
      <c r="C217" s="84"/>
    </row>
    <row r="218" spans="3:3" hidden="1" x14ac:dyDescent="0.45">
      <c r="C218" s="84"/>
    </row>
    <row r="219" spans="3:3" hidden="1" x14ac:dyDescent="0.45">
      <c r="C219" s="84"/>
    </row>
    <row r="220" spans="3:3" hidden="1" x14ac:dyDescent="0.45">
      <c r="C220" s="84"/>
    </row>
    <row r="221" spans="3:3" hidden="1" x14ac:dyDescent="0.45">
      <c r="C221" s="84"/>
    </row>
    <row r="222" spans="3:3" hidden="1" x14ac:dyDescent="0.45">
      <c r="C222" s="84"/>
    </row>
    <row r="223" spans="3:3" hidden="1" x14ac:dyDescent="0.45">
      <c r="C223" s="84"/>
    </row>
    <row r="224" spans="3:3" hidden="1" x14ac:dyDescent="0.45">
      <c r="C224" s="84"/>
    </row>
    <row r="225" spans="3:3" hidden="1" x14ac:dyDescent="0.45">
      <c r="C225" s="84"/>
    </row>
    <row r="226" spans="3:3" hidden="1" x14ac:dyDescent="0.45">
      <c r="C226" s="84"/>
    </row>
    <row r="227" spans="3:3" hidden="1" x14ac:dyDescent="0.45">
      <c r="C227" s="84"/>
    </row>
    <row r="228" spans="3:3" hidden="1" x14ac:dyDescent="0.45">
      <c r="C228" s="84"/>
    </row>
    <row r="229" spans="3:3" hidden="1" x14ac:dyDescent="0.45">
      <c r="C229" s="84"/>
    </row>
    <row r="230" spans="3:3" hidden="1" x14ac:dyDescent="0.45">
      <c r="C230" s="84"/>
    </row>
    <row r="231" spans="3:3" hidden="1" x14ac:dyDescent="0.45">
      <c r="C231" s="84"/>
    </row>
    <row r="232" spans="3:3" hidden="1" x14ac:dyDescent="0.45">
      <c r="C232" s="84"/>
    </row>
    <row r="233" spans="3:3" hidden="1" x14ac:dyDescent="0.45">
      <c r="C233" s="84"/>
    </row>
    <row r="234" spans="3:3" hidden="1" x14ac:dyDescent="0.45">
      <c r="C234" s="84"/>
    </row>
    <row r="235" spans="3:3" hidden="1" x14ac:dyDescent="0.45">
      <c r="C235" s="84"/>
    </row>
    <row r="236" spans="3:3" hidden="1" x14ac:dyDescent="0.45">
      <c r="C236" s="84"/>
    </row>
    <row r="237" spans="3:3" hidden="1" x14ac:dyDescent="0.45">
      <c r="C237" s="84"/>
    </row>
    <row r="238" spans="3:3" hidden="1" x14ac:dyDescent="0.45">
      <c r="C238" s="84"/>
    </row>
    <row r="239" spans="3:3" hidden="1" x14ac:dyDescent="0.45">
      <c r="C239" s="84"/>
    </row>
    <row r="240" spans="3:3" hidden="1" x14ac:dyDescent="0.45">
      <c r="C240" s="84"/>
    </row>
    <row r="241" spans="3:3" hidden="1" x14ac:dyDescent="0.45">
      <c r="C241" s="84"/>
    </row>
    <row r="242" spans="3:3" hidden="1" x14ac:dyDescent="0.45">
      <c r="C242" s="84"/>
    </row>
    <row r="243" spans="3:3" hidden="1" x14ac:dyDescent="0.45">
      <c r="C243" s="84"/>
    </row>
    <row r="244" spans="3:3" hidden="1" x14ac:dyDescent="0.45">
      <c r="C244" s="84"/>
    </row>
    <row r="245" spans="3:3" hidden="1" x14ac:dyDescent="0.45">
      <c r="C245" s="84"/>
    </row>
    <row r="246" spans="3:3" hidden="1" x14ac:dyDescent="0.45">
      <c r="C246" s="84"/>
    </row>
    <row r="247" spans="3:3" hidden="1" x14ac:dyDescent="0.45">
      <c r="C247" s="84"/>
    </row>
    <row r="248" spans="3:3" hidden="1" x14ac:dyDescent="0.45">
      <c r="C248" s="84"/>
    </row>
    <row r="249" spans="3:3" hidden="1" x14ac:dyDescent="0.45">
      <c r="C249" s="84"/>
    </row>
    <row r="250" spans="3:3" hidden="1" x14ac:dyDescent="0.45">
      <c r="C250" s="84"/>
    </row>
    <row r="251" spans="3:3" hidden="1" x14ac:dyDescent="0.45">
      <c r="C251" s="84"/>
    </row>
    <row r="252" spans="3:3" hidden="1" x14ac:dyDescent="0.45">
      <c r="C252" s="84"/>
    </row>
    <row r="253" spans="3:3" hidden="1" x14ac:dyDescent="0.45">
      <c r="C253" s="84"/>
    </row>
    <row r="254" spans="3:3" hidden="1" x14ac:dyDescent="0.45">
      <c r="C254" s="84"/>
    </row>
    <row r="255" spans="3:3" hidden="1" x14ac:dyDescent="0.45">
      <c r="C255" s="84"/>
    </row>
    <row r="256" spans="3:3" hidden="1" x14ac:dyDescent="0.45">
      <c r="C256" s="84"/>
    </row>
    <row r="257" spans="3:3" hidden="1" x14ac:dyDescent="0.45">
      <c r="C257" s="84"/>
    </row>
    <row r="258" spans="3:3" hidden="1" x14ac:dyDescent="0.45">
      <c r="C258" s="84"/>
    </row>
    <row r="259" spans="3:3" hidden="1" x14ac:dyDescent="0.45">
      <c r="C259" s="84"/>
    </row>
    <row r="260" spans="3:3" hidden="1" x14ac:dyDescent="0.45">
      <c r="C260" s="84"/>
    </row>
    <row r="261" spans="3:3" hidden="1" x14ac:dyDescent="0.45">
      <c r="C261" s="84"/>
    </row>
    <row r="262" spans="3:3" hidden="1" x14ac:dyDescent="0.45">
      <c r="C262" s="84"/>
    </row>
    <row r="263" spans="3:3" hidden="1" x14ac:dyDescent="0.45">
      <c r="C263" s="84"/>
    </row>
    <row r="264" spans="3:3" hidden="1" x14ac:dyDescent="0.45">
      <c r="C264" s="84"/>
    </row>
    <row r="265" spans="3:3" hidden="1" x14ac:dyDescent="0.45">
      <c r="C265" s="84"/>
    </row>
    <row r="266" spans="3:3" hidden="1" x14ac:dyDescent="0.45">
      <c r="C266" s="84"/>
    </row>
    <row r="267" spans="3:3" hidden="1" x14ac:dyDescent="0.45">
      <c r="C267" s="84"/>
    </row>
    <row r="268" spans="3:3" hidden="1" x14ac:dyDescent="0.45">
      <c r="C268" s="84"/>
    </row>
    <row r="269" spans="3:3" hidden="1" x14ac:dyDescent="0.45">
      <c r="C269" s="84"/>
    </row>
    <row r="270" spans="3:3" hidden="1" x14ac:dyDescent="0.45">
      <c r="C270" s="84"/>
    </row>
    <row r="271" spans="3:3" hidden="1" x14ac:dyDescent="0.45">
      <c r="C271" s="84"/>
    </row>
    <row r="272" spans="3:3" hidden="1" x14ac:dyDescent="0.45">
      <c r="C272" s="84"/>
    </row>
    <row r="273" spans="3:6" hidden="1" x14ac:dyDescent="0.45">
      <c r="C273" s="84"/>
    </row>
    <row r="274" spans="3:6" hidden="1" x14ac:dyDescent="0.45">
      <c r="C274" s="84"/>
    </row>
    <row r="275" spans="3:6" hidden="1" x14ac:dyDescent="0.45">
      <c r="C275" s="84"/>
    </row>
    <row r="276" spans="3:6" hidden="1" x14ac:dyDescent="0.45">
      <c r="C276" s="84"/>
    </row>
    <row r="277" spans="3:6" hidden="1" x14ac:dyDescent="0.45">
      <c r="C277" s="84"/>
    </row>
    <row r="278" spans="3:6" hidden="1" x14ac:dyDescent="0.45">
      <c r="C278" s="84"/>
    </row>
    <row r="279" spans="3:6" hidden="1" x14ac:dyDescent="0.45">
      <c r="C279" s="84"/>
    </row>
    <row r="280" spans="3:6" hidden="1" x14ac:dyDescent="0.45">
      <c r="C280" s="84"/>
    </row>
    <row r="281" spans="3:6" hidden="1" x14ac:dyDescent="0.45">
      <c r="C281" s="84"/>
    </row>
    <row r="282" spans="3:6" hidden="1" x14ac:dyDescent="0.45">
      <c r="C282" s="84"/>
    </row>
    <row r="283" spans="3:6" hidden="1" x14ac:dyDescent="0.45">
      <c r="C283" s="84"/>
    </row>
    <row r="284" spans="3:6" hidden="1" x14ac:dyDescent="0.45">
      <c r="C284" s="84"/>
    </row>
    <row r="285" spans="3:6" hidden="1" x14ac:dyDescent="0.45">
      <c r="C285" s="84"/>
    </row>
    <row r="286" spans="3:6" hidden="1" x14ac:dyDescent="0.45">
      <c r="C286" s="84"/>
    </row>
    <row r="287" spans="3:6" x14ac:dyDescent="0.45">
      <c r="C287" s="84"/>
      <c r="F287" s="201"/>
    </row>
    <row r="288" spans="3:6" x14ac:dyDescent="0.45">
      <c r="C288" s="84"/>
    </row>
    <row r="289" spans="3:3" x14ac:dyDescent="0.45">
      <c r="C289" s="84"/>
    </row>
    <row r="290" spans="3:3" x14ac:dyDescent="0.45">
      <c r="C290" s="84"/>
    </row>
    <row r="291" spans="3:3" x14ac:dyDescent="0.45">
      <c r="C291" s="84"/>
    </row>
    <row r="292" spans="3:3" x14ac:dyDescent="0.45">
      <c r="C292" s="84"/>
    </row>
    <row r="293" spans="3:3" x14ac:dyDescent="0.45">
      <c r="C293" s="84"/>
    </row>
    <row r="294" spans="3:3" x14ac:dyDescent="0.45">
      <c r="C294" s="84"/>
    </row>
    <row r="295" spans="3:3" x14ac:dyDescent="0.45">
      <c r="C295" s="84"/>
    </row>
    <row r="296" spans="3:3" x14ac:dyDescent="0.45">
      <c r="C296" s="84"/>
    </row>
    <row r="297" spans="3:3" x14ac:dyDescent="0.45">
      <c r="C297" s="84"/>
    </row>
    <row r="298" spans="3:3" x14ac:dyDescent="0.45">
      <c r="C298" s="84"/>
    </row>
    <row r="299" spans="3:3" x14ac:dyDescent="0.45">
      <c r="C299" s="84"/>
    </row>
    <row r="300" spans="3:3" x14ac:dyDescent="0.45">
      <c r="C300" s="84"/>
    </row>
    <row r="301" spans="3:3" x14ac:dyDescent="0.45">
      <c r="C301" s="84"/>
    </row>
    <row r="302" spans="3:3" x14ac:dyDescent="0.45">
      <c r="C302" s="84"/>
    </row>
    <row r="303" spans="3:3" x14ac:dyDescent="0.45">
      <c r="C303" s="84"/>
    </row>
    <row r="304" spans="3:3" x14ac:dyDescent="0.45">
      <c r="C304" s="84"/>
    </row>
    <row r="305" spans="3:3" x14ac:dyDescent="0.45">
      <c r="C305" s="84"/>
    </row>
    <row r="306" spans="3:3" x14ac:dyDescent="0.45">
      <c r="C306" s="84"/>
    </row>
    <row r="307" spans="3:3" x14ac:dyDescent="0.45">
      <c r="C307" s="84"/>
    </row>
    <row r="308" spans="3:3" x14ac:dyDescent="0.45">
      <c r="C308" s="84"/>
    </row>
    <row r="309" spans="3:3" x14ac:dyDescent="0.45">
      <c r="C309" s="84"/>
    </row>
    <row r="310" spans="3:3" x14ac:dyDescent="0.45">
      <c r="C310" s="84"/>
    </row>
    <row r="311" spans="3:3" x14ac:dyDescent="0.45">
      <c r="C311" s="84"/>
    </row>
    <row r="312" spans="3:3" x14ac:dyDescent="0.45">
      <c r="C312" s="84"/>
    </row>
    <row r="313" spans="3:3" x14ac:dyDescent="0.45">
      <c r="C313" s="84"/>
    </row>
    <row r="314" spans="3:3" x14ac:dyDescent="0.45">
      <c r="C314" s="84"/>
    </row>
    <row r="315" spans="3:3" x14ac:dyDescent="0.45">
      <c r="C315" s="84"/>
    </row>
    <row r="316" spans="3:3" x14ac:dyDescent="0.45">
      <c r="C316" s="84"/>
    </row>
    <row r="317" spans="3:3" x14ac:dyDescent="0.45">
      <c r="C317" s="84"/>
    </row>
    <row r="318" spans="3:3" x14ac:dyDescent="0.45">
      <c r="C318" s="84"/>
    </row>
    <row r="319" spans="3:3" x14ac:dyDescent="0.45">
      <c r="C319" s="84"/>
    </row>
    <row r="320" spans="3:3" x14ac:dyDescent="0.45">
      <c r="C320" s="84"/>
    </row>
    <row r="321" spans="3:3" x14ac:dyDescent="0.45">
      <c r="C321" s="84"/>
    </row>
    <row r="322" spans="3:3" x14ac:dyDescent="0.45">
      <c r="C322" s="84"/>
    </row>
    <row r="323" spans="3:3" x14ac:dyDescent="0.45">
      <c r="C323" s="84"/>
    </row>
    <row r="324" spans="3:3" x14ac:dyDescent="0.45">
      <c r="C324" s="84"/>
    </row>
    <row r="325" spans="3:3" x14ac:dyDescent="0.45">
      <c r="C325" s="84"/>
    </row>
    <row r="326" spans="3:3" x14ac:dyDescent="0.45">
      <c r="C326" s="84"/>
    </row>
    <row r="327" spans="3:3" x14ac:dyDescent="0.45">
      <c r="C327" s="84"/>
    </row>
    <row r="328" spans="3:3" x14ac:dyDescent="0.45">
      <c r="C328" s="84"/>
    </row>
    <row r="329" spans="3:3" x14ac:dyDescent="0.45">
      <c r="C329" s="84"/>
    </row>
    <row r="330" spans="3:3" x14ac:dyDescent="0.45">
      <c r="C330" s="84"/>
    </row>
    <row r="331" spans="3:3" x14ac:dyDescent="0.45">
      <c r="C331" s="84"/>
    </row>
    <row r="332" spans="3:3" x14ac:dyDescent="0.45">
      <c r="C332" s="84"/>
    </row>
    <row r="333" spans="3:3" x14ac:dyDescent="0.45">
      <c r="C333" s="84"/>
    </row>
    <row r="334" spans="3:3" x14ac:dyDescent="0.45">
      <c r="C334" s="84"/>
    </row>
    <row r="335" spans="3:3" x14ac:dyDescent="0.45">
      <c r="C335" s="84"/>
    </row>
    <row r="336" spans="3:3" x14ac:dyDescent="0.45">
      <c r="C336" s="84"/>
    </row>
    <row r="337" spans="3:3" x14ac:dyDescent="0.45">
      <c r="C337" s="84"/>
    </row>
    <row r="338" spans="3:3" x14ac:dyDescent="0.45">
      <c r="C338" s="84"/>
    </row>
    <row r="339" spans="3:3" x14ac:dyDescent="0.45">
      <c r="C339" s="84"/>
    </row>
    <row r="340" spans="3:3" x14ac:dyDescent="0.45">
      <c r="C340" s="84"/>
    </row>
    <row r="341" spans="3:3" x14ac:dyDescent="0.45">
      <c r="C341" s="84"/>
    </row>
    <row r="342" spans="3:3" x14ac:dyDescent="0.45">
      <c r="C342" s="84"/>
    </row>
    <row r="343" spans="3:3" x14ac:dyDescent="0.45">
      <c r="C343" s="84"/>
    </row>
    <row r="344" spans="3:3" x14ac:dyDescent="0.45">
      <c r="C344" s="84"/>
    </row>
    <row r="345" spans="3:3" x14ac:dyDescent="0.45">
      <c r="C345" s="84"/>
    </row>
    <row r="346" spans="3:3" x14ac:dyDescent="0.45">
      <c r="C346" s="84"/>
    </row>
    <row r="347" spans="3:3" x14ac:dyDescent="0.45">
      <c r="C347" s="84"/>
    </row>
    <row r="348" spans="3:3" x14ac:dyDescent="0.45">
      <c r="C348" s="84"/>
    </row>
    <row r="349" spans="3:3" x14ac:dyDescent="0.45">
      <c r="C349" s="84"/>
    </row>
    <row r="350" spans="3:3" x14ac:dyDescent="0.45">
      <c r="C350" s="84"/>
    </row>
    <row r="351" spans="3:3" x14ac:dyDescent="0.45">
      <c r="C351" s="84"/>
    </row>
    <row r="352" spans="3:3" x14ac:dyDescent="0.45">
      <c r="C352" s="84"/>
    </row>
    <row r="353" spans="3:3" x14ac:dyDescent="0.45">
      <c r="C353" s="84"/>
    </row>
    <row r="354" spans="3:3" x14ac:dyDescent="0.45">
      <c r="C354" s="84"/>
    </row>
    <row r="355" spans="3:3" x14ac:dyDescent="0.45">
      <c r="C355" s="84"/>
    </row>
    <row r="356" spans="3:3" x14ac:dyDescent="0.45">
      <c r="C356" s="84"/>
    </row>
    <row r="357" spans="3:3" x14ac:dyDescent="0.45">
      <c r="C357" s="84"/>
    </row>
    <row r="358" spans="3:3" x14ac:dyDescent="0.45">
      <c r="C358" s="84"/>
    </row>
    <row r="359" spans="3:3" x14ac:dyDescent="0.45">
      <c r="C359" s="84"/>
    </row>
    <row r="360" spans="3:3" x14ac:dyDescent="0.45">
      <c r="C360" s="84"/>
    </row>
    <row r="361" spans="3:3" x14ac:dyDescent="0.45">
      <c r="C361" s="84"/>
    </row>
    <row r="362" spans="3:3" x14ac:dyDescent="0.45">
      <c r="C362" s="84"/>
    </row>
    <row r="363" spans="3:3" x14ac:dyDescent="0.45">
      <c r="C363" s="84"/>
    </row>
    <row r="364" spans="3:3" x14ac:dyDescent="0.45">
      <c r="C364" s="84"/>
    </row>
    <row r="365" spans="3:3" x14ac:dyDescent="0.45">
      <c r="C365" s="84"/>
    </row>
    <row r="366" spans="3:3" x14ac:dyDescent="0.45">
      <c r="C366" s="84"/>
    </row>
    <row r="367" spans="3:3" x14ac:dyDescent="0.45">
      <c r="C367" s="84"/>
    </row>
    <row r="368" spans="3:3" x14ac:dyDescent="0.45">
      <c r="C368" s="84"/>
    </row>
    <row r="369" spans="3:3" x14ac:dyDescent="0.45">
      <c r="C369" s="84"/>
    </row>
    <row r="370" spans="3:3" x14ac:dyDescent="0.45">
      <c r="C370" s="84"/>
    </row>
    <row r="371" spans="3:3" x14ac:dyDescent="0.45">
      <c r="C371" s="84"/>
    </row>
    <row r="372" spans="3:3" x14ac:dyDescent="0.45">
      <c r="C372" s="84"/>
    </row>
    <row r="373" spans="3:3" x14ac:dyDescent="0.45">
      <c r="C373" s="84"/>
    </row>
    <row r="374" spans="3:3" x14ac:dyDescent="0.45">
      <c r="C374" s="84"/>
    </row>
    <row r="375" spans="3:3" x14ac:dyDescent="0.45">
      <c r="C375" s="84"/>
    </row>
    <row r="376" spans="3:3" x14ac:dyDescent="0.45">
      <c r="C376" s="84"/>
    </row>
    <row r="377" spans="3:3" x14ac:dyDescent="0.45">
      <c r="C377" s="84"/>
    </row>
    <row r="378" spans="3:3" x14ac:dyDescent="0.45">
      <c r="C378" s="84"/>
    </row>
    <row r="379" spans="3:3" x14ac:dyDescent="0.45">
      <c r="C379" s="84"/>
    </row>
    <row r="380" spans="3:3" x14ac:dyDescent="0.45">
      <c r="C380" s="84"/>
    </row>
    <row r="381" spans="3:3" x14ac:dyDescent="0.45">
      <c r="C381" s="84"/>
    </row>
    <row r="382" spans="3:3" x14ac:dyDescent="0.45">
      <c r="C382" s="84"/>
    </row>
    <row r="383" spans="3:3" x14ac:dyDescent="0.45">
      <c r="C383" s="84"/>
    </row>
    <row r="384" spans="3:3" x14ac:dyDescent="0.45">
      <c r="C384" s="84"/>
    </row>
    <row r="385" spans="3:3" x14ac:dyDescent="0.45">
      <c r="C385" s="84"/>
    </row>
    <row r="386" spans="3:3" x14ac:dyDescent="0.45">
      <c r="C386" s="84"/>
    </row>
    <row r="387" spans="3:3" x14ac:dyDescent="0.45">
      <c r="C387" s="84"/>
    </row>
    <row r="388" spans="3:3" x14ac:dyDescent="0.45">
      <c r="C388" s="84"/>
    </row>
    <row r="389" spans="3:3" x14ac:dyDescent="0.45">
      <c r="C389" s="84"/>
    </row>
    <row r="390" spans="3:3" x14ac:dyDescent="0.45">
      <c r="C390" s="84"/>
    </row>
    <row r="391" spans="3:3" x14ac:dyDescent="0.45">
      <c r="C391" s="84"/>
    </row>
    <row r="392" spans="3:3" x14ac:dyDescent="0.45">
      <c r="C392" s="84"/>
    </row>
    <row r="393" spans="3:3" x14ac:dyDescent="0.45">
      <c r="C393" s="84"/>
    </row>
    <row r="394" spans="3:3" x14ac:dyDescent="0.45">
      <c r="C394" s="84"/>
    </row>
    <row r="395" spans="3:3" x14ac:dyDescent="0.45">
      <c r="C395" s="84"/>
    </row>
    <row r="396" spans="3:3" x14ac:dyDescent="0.45">
      <c r="C396" s="84"/>
    </row>
    <row r="397" spans="3:3" x14ac:dyDescent="0.45">
      <c r="C397" s="84"/>
    </row>
    <row r="398" spans="3:3" x14ac:dyDescent="0.45">
      <c r="C398" s="84"/>
    </row>
    <row r="399" spans="3:3" x14ac:dyDescent="0.45">
      <c r="C399" s="84"/>
    </row>
    <row r="400" spans="3:3" x14ac:dyDescent="0.45">
      <c r="C400" s="84"/>
    </row>
    <row r="401" spans="3:3" x14ac:dyDescent="0.45">
      <c r="C401" s="84"/>
    </row>
    <row r="402" spans="3:3" x14ac:dyDescent="0.45">
      <c r="C402" s="84"/>
    </row>
    <row r="403" spans="3:3" x14ac:dyDescent="0.45">
      <c r="C403" s="84"/>
    </row>
    <row r="404" spans="3:3" x14ac:dyDescent="0.45">
      <c r="C404" s="84"/>
    </row>
    <row r="405" spans="3:3" x14ac:dyDescent="0.45">
      <c r="C405" s="84"/>
    </row>
    <row r="406" spans="3:3" x14ac:dyDescent="0.45">
      <c r="C406" s="84"/>
    </row>
    <row r="407" spans="3:3" x14ac:dyDescent="0.45">
      <c r="C407" s="84"/>
    </row>
    <row r="408" spans="3:3" x14ac:dyDescent="0.45">
      <c r="C408" s="84"/>
    </row>
    <row r="409" spans="3:3" x14ac:dyDescent="0.45">
      <c r="C409" s="84"/>
    </row>
    <row r="410" spans="3:3" x14ac:dyDescent="0.45">
      <c r="C410" s="84"/>
    </row>
    <row r="411" spans="3:3" x14ac:dyDescent="0.45">
      <c r="C411" s="84"/>
    </row>
    <row r="412" spans="3:3" x14ac:dyDescent="0.45">
      <c r="C412" s="84"/>
    </row>
    <row r="413" spans="3:3" x14ac:dyDescent="0.45">
      <c r="C413" s="84"/>
    </row>
    <row r="414" spans="3:3" x14ac:dyDescent="0.45">
      <c r="C414" s="84"/>
    </row>
    <row r="415" spans="3:3" x14ac:dyDescent="0.45">
      <c r="C415" s="84"/>
    </row>
    <row r="416" spans="3:3" x14ac:dyDescent="0.45">
      <c r="C416" s="84"/>
    </row>
    <row r="417" spans="3:3" x14ac:dyDescent="0.45">
      <c r="C417" s="84"/>
    </row>
    <row r="418" spans="3:3" x14ac:dyDescent="0.45">
      <c r="C418" s="84"/>
    </row>
    <row r="419" spans="3:3" x14ac:dyDescent="0.45">
      <c r="C419" s="84"/>
    </row>
    <row r="420" spans="3:3" x14ac:dyDescent="0.45">
      <c r="C420" s="84"/>
    </row>
    <row r="421" spans="3:3" x14ac:dyDescent="0.45">
      <c r="C421" s="84"/>
    </row>
    <row r="422" spans="3:3" x14ac:dyDescent="0.45">
      <c r="C422" s="84"/>
    </row>
    <row r="423" spans="3:3" x14ac:dyDescent="0.45">
      <c r="C423" s="84"/>
    </row>
    <row r="424" spans="3:3" x14ac:dyDescent="0.45">
      <c r="C424" s="84"/>
    </row>
    <row r="425" spans="3:3" x14ac:dyDescent="0.45">
      <c r="C425" s="84"/>
    </row>
    <row r="426" spans="3:3" x14ac:dyDescent="0.45">
      <c r="C426" s="84"/>
    </row>
    <row r="427" spans="3:3" x14ac:dyDescent="0.45">
      <c r="C427" s="84"/>
    </row>
    <row r="428" spans="3:3" x14ac:dyDescent="0.45">
      <c r="C428" s="84"/>
    </row>
    <row r="429" spans="3:3" x14ac:dyDescent="0.45">
      <c r="C429" s="84"/>
    </row>
    <row r="430" spans="3:3" x14ac:dyDescent="0.45">
      <c r="C430" s="84"/>
    </row>
    <row r="431" spans="3:3" x14ac:dyDescent="0.45">
      <c r="C431" s="84"/>
    </row>
    <row r="432" spans="3:3" x14ac:dyDescent="0.45">
      <c r="C432" s="84"/>
    </row>
    <row r="433" spans="3:3" x14ac:dyDescent="0.45">
      <c r="C433" s="84"/>
    </row>
    <row r="434" spans="3:3" x14ac:dyDescent="0.45">
      <c r="C434" s="84"/>
    </row>
    <row r="435" spans="3:3" x14ac:dyDescent="0.45">
      <c r="C435" s="84"/>
    </row>
    <row r="436" spans="3:3" x14ac:dyDescent="0.45">
      <c r="C436" s="84"/>
    </row>
    <row r="437" spans="3:3" x14ac:dyDescent="0.45">
      <c r="C437" s="84"/>
    </row>
    <row r="438" spans="3:3" x14ac:dyDescent="0.45">
      <c r="C438" s="84"/>
    </row>
    <row r="439" spans="3:3" x14ac:dyDescent="0.45">
      <c r="C439" s="84"/>
    </row>
    <row r="440" spans="3:3" x14ac:dyDescent="0.45">
      <c r="C440" s="84"/>
    </row>
    <row r="441" spans="3:3" x14ac:dyDescent="0.45">
      <c r="C441" s="84"/>
    </row>
    <row r="442" spans="3:3" x14ac:dyDescent="0.45">
      <c r="C442" s="84"/>
    </row>
    <row r="443" spans="3:3" x14ac:dyDescent="0.45">
      <c r="C443" s="84"/>
    </row>
    <row r="444" spans="3:3" x14ac:dyDescent="0.45">
      <c r="C444" s="84"/>
    </row>
    <row r="445" spans="3:3" x14ac:dyDescent="0.45">
      <c r="C445" s="84"/>
    </row>
    <row r="446" spans="3:3" x14ac:dyDescent="0.45">
      <c r="C446" s="84"/>
    </row>
    <row r="447" spans="3:3" x14ac:dyDescent="0.45">
      <c r="C447" s="84"/>
    </row>
    <row r="448" spans="3:3" x14ac:dyDescent="0.45">
      <c r="C448" s="84"/>
    </row>
    <row r="449" spans="3:3" x14ac:dyDescent="0.45">
      <c r="C449" s="84"/>
    </row>
    <row r="450" spans="3:3" x14ac:dyDescent="0.45">
      <c r="C450" s="84"/>
    </row>
    <row r="451" spans="3:3" x14ac:dyDescent="0.45">
      <c r="C451" s="84"/>
    </row>
    <row r="452" spans="3:3" x14ac:dyDescent="0.45">
      <c r="C452" s="84"/>
    </row>
    <row r="453" spans="3:3" x14ac:dyDescent="0.45">
      <c r="C453" s="84"/>
    </row>
    <row r="454" spans="3:3" x14ac:dyDescent="0.45">
      <c r="C454" s="84"/>
    </row>
    <row r="455" spans="3:3" x14ac:dyDescent="0.45">
      <c r="C455" s="84"/>
    </row>
    <row r="456" spans="3:3" x14ac:dyDescent="0.45">
      <c r="C456" s="84"/>
    </row>
    <row r="457" spans="3:3" x14ac:dyDescent="0.45">
      <c r="C457" s="84"/>
    </row>
    <row r="458" spans="3:3" x14ac:dyDescent="0.45">
      <c r="C458" s="84"/>
    </row>
    <row r="459" spans="3:3" x14ac:dyDescent="0.45">
      <c r="C459" s="84"/>
    </row>
    <row r="460" spans="3:3" x14ac:dyDescent="0.45">
      <c r="C460" s="84"/>
    </row>
    <row r="461" spans="3:3" x14ac:dyDescent="0.45">
      <c r="C461" s="84"/>
    </row>
    <row r="462" spans="3:3" x14ac:dyDescent="0.45">
      <c r="C462" s="84"/>
    </row>
    <row r="463" spans="3:3" x14ac:dyDescent="0.45">
      <c r="C463" s="84"/>
    </row>
    <row r="464" spans="3:3" x14ac:dyDescent="0.45">
      <c r="C464" s="84"/>
    </row>
    <row r="465" spans="3:3" x14ac:dyDescent="0.45">
      <c r="C465" s="84"/>
    </row>
    <row r="466" spans="3:3" x14ac:dyDescent="0.45">
      <c r="C466" s="84"/>
    </row>
    <row r="467" spans="3:3" x14ac:dyDescent="0.45">
      <c r="C467" s="84"/>
    </row>
    <row r="468" spans="3:3" x14ac:dyDescent="0.45">
      <c r="C468" s="84"/>
    </row>
  </sheetData>
  <autoFilter ref="A2:Q139" xr:uid="{00000000-0001-0000-0000-000000000000}">
    <filterColumn colId="2" showButton="0"/>
    <filterColumn colId="3" showButton="0"/>
  </autoFilter>
  <mergeCells count="70">
    <mergeCell ref="N80:N90"/>
    <mergeCell ref="C112:E112"/>
    <mergeCell ref="B30:B37"/>
    <mergeCell ref="F44:F45"/>
    <mergeCell ref="E44:E45"/>
    <mergeCell ref="C44:C45"/>
    <mergeCell ref="C30:D30"/>
    <mergeCell ref="C43:D43"/>
    <mergeCell ref="C52:D52"/>
    <mergeCell ref="C61:D61"/>
    <mergeCell ref="C71:E71"/>
    <mergeCell ref="C40:E40"/>
    <mergeCell ref="N73:N79"/>
    <mergeCell ref="B72:B97"/>
    <mergeCell ref="C72:E72"/>
    <mergeCell ref="C80:E80"/>
    <mergeCell ref="N130:N138"/>
    <mergeCell ref="N91:N97"/>
    <mergeCell ref="D118:E118"/>
    <mergeCell ref="C115:E115"/>
    <mergeCell ref="N115:N119"/>
    <mergeCell ref="N125:N128"/>
    <mergeCell ref="N120:N124"/>
    <mergeCell ref="N99:N102"/>
    <mergeCell ref="N108:N111"/>
    <mergeCell ref="N103:N107"/>
    <mergeCell ref="N112:N114"/>
    <mergeCell ref="C98:E98"/>
    <mergeCell ref="C91:E91"/>
    <mergeCell ref="D127:E127"/>
    <mergeCell ref="D128:E128"/>
    <mergeCell ref="C120:E120"/>
    <mergeCell ref="B130:B138"/>
    <mergeCell ref="C130:E130"/>
    <mergeCell ref="C134:E134"/>
    <mergeCell ref="C129:E129"/>
    <mergeCell ref="D116:E116"/>
    <mergeCell ref="D117:E117"/>
    <mergeCell ref="B99:B128"/>
    <mergeCell ref="C99:E99"/>
    <mergeCell ref="C103:E103"/>
    <mergeCell ref="C108:E108"/>
    <mergeCell ref="D119:E119"/>
    <mergeCell ref="D121:E121"/>
    <mergeCell ref="D122:E122"/>
    <mergeCell ref="D124:E124"/>
    <mergeCell ref="C125:E125"/>
    <mergeCell ref="D126:E126"/>
    <mergeCell ref="C51:E51"/>
    <mergeCell ref="C42:E42"/>
    <mergeCell ref="C3:E3"/>
    <mergeCell ref="B40:B59"/>
    <mergeCell ref="B61:B70"/>
    <mergeCell ref="C60:E60"/>
    <mergeCell ref="B4:B28"/>
    <mergeCell ref="D15:E15"/>
    <mergeCell ref="D19:E19"/>
    <mergeCell ref="C29:E29"/>
    <mergeCell ref="C38:E38"/>
    <mergeCell ref="C47:C50"/>
    <mergeCell ref="C31:C32"/>
    <mergeCell ref="C41:E41"/>
    <mergeCell ref="F1:F3"/>
    <mergeCell ref="C1:E1"/>
    <mergeCell ref="C2:E2"/>
    <mergeCell ref="D24:E24"/>
    <mergeCell ref="C5:C6"/>
    <mergeCell ref="C8:C9"/>
    <mergeCell ref="C17:C18"/>
    <mergeCell ref="C4:D4"/>
  </mergeCells>
  <phoneticPr fontId="18" type="noConversion"/>
  <conditionalFormatting sqref="C3:E3">
    <cfRule type="containsText" dxfId="0" priority="3" operator="containsText" text="hiányos">
      <formula>NOT(ISERROR(SEARCH("hiányos",C3)))</formula>
    </cfRule>
  </conditionalFormatting>
  <dataValidations count="4">
    <dataValidation type="list" allowBlank="1" showInputMessage="1" showErrorMessage="1" prompt="Kérjük válasszon!" sqref="E11" xr:uid="{8B937C4E-3803-4250-9EC4-972515B5F59D}">
      <formula1>"nő,férfi"</formula1>
    </dataValidation>
    <dataValidation type="list" allowBlank="1" showInputMessage="1" showErrorMessage="1" sqref="E105" xr:uid="{E5CC9B6A-65E2-40E9-8C5F-388C5405E246}">
      <formula1>"I., II., III."</formula1>
    </dataValidation>
    <dataValidation type="list" allowBlank="1" showInputMessage="1" showErrorMessage="1" prompt="Kérjük válasszon!" sqref="E100 E81 E73 E92:E93" xr:uid="{DB371D9C-08D3-4A1E-AF38-239D766F55B5}">
      <formula1>"igen, nem"</formula1>
    </dataValidation>
    <dataValidation type="list" allowBlank="1" showInputMessage="1" showErrorMessage="1" sqref="E104" xr:uid="{12EFCA6E-88BB-4ACE-8037-C3ADAFB8718D}">
      <formula1>"igen, nem"</formula1>
    </dataValidation>
  </dataValidations>
  <printOptions horizontalCentered="1"/>
  <pageMargins left="0.31496062992125984" right="0.31496062992125984" top="0.35433070866141736" bottom="0.35433070866141736" header="0.31496062992125984" footer="0.31496062992125984"/>
  <pageSetup paperSize="9" scale="49" fitToHeight="6" orientation="portrait" r:id="rId1"/>
  <rowBreaks count="1" manualBreakCount="1">
    <brk id="38" min="1" max="4"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4D19C00-066A-4A70-A5BE-7D3FBA5DC467}">
          <x14:formula1>
            <xm:f>legördülő!$AB$3:$AB$4</xm:f>
          </x14:formula1>
          <xm:sqref>E66</xm:sqref>
        </x14:dataValidation>
        <x14:dataValidation type="list" allowBlank="1" showInputMessage="1" showErrorMessage="1" xr:uid="{769FC48A-E3E6-4894-AFA8-BD192132CA52}">
          <x14:formula1>
            <xm:f>legördülő!$S$2:$S$3</xm:f>
          </x14:formula1>
          <xm:sqref>E36:E37</xm:sqref>
        </x14:dataValidation>
        <x14:dataValidation type="list" allowBlank="1" showInputMessage="1" showErrorMessage="1" xr:uid="{7A76AAA9-F723-4AB2-9F96-42434C8B9FDB}">
          <x14:formula1>
            <xm:f>legördülő!$G$2:$G$5</xm:f>
          </x14:formula1>
          <xm:sqref>E67</xm:sqref>
        </x14:dataValidation>
        <x14:dataValidation type="list" allowBlank="1" showInputMessage="1" showErrorMessage="1" xr:uid="{FA333F14-6987-4036-87F8-F9157963902B}">
          <x14:formula1>
            <xm:f>legördülő!$R$2:$R$3</xm:f>
          </x14:formula1>
          <xm:sqref>E35</xm:sqref>
        </x14:dataValidation>
        <x14:dataValidation type="list" allowBlank="1" showInputMessage="1" showErrorMessage="1" prompt="Kérjük válasszon!" xr:uid="{94CBC3C6-45DD-4A63-910C-58EED523DF7E}">
          <x14:formula1>
            <xm:f>legördülő!$U$3:$U$6</xm:f>
          </x14:formula1>
          <xm:sqref>E68</xm:sqref>
        </x14:dataValidation>
        <x14:dataValidation type="list" allowBlank="1" showInputMessage="1" showErrorMessage="1" xr:uid="{D23BCEEE-53AE-4F21-8D3A-A6FC654918AC}">
          <x14:formula1>
            <xm:f>legördülő!$I$2:$I$17</xm:f>
          </x14:formula1>
          <xm:sqref>E107 E112 E102</xm:sqref>
        </x14:dataValidation>
        <x14:dataValidation type="list" allowBlank="1" showInputMessage="1" showErrorMessage="1" prompt="Kérjük válasszon!" xr:uid="{503AA901-CF50-47F5-A3D9-D4E50B295CB3}">
          <x14:formula1>
            <xm:f>INDIRECT(VLOOKUP(E32,legördülő!$B$3:$C$10,2,0))</xm:f>
          </x14:formula1>
          <xm:sqref>E33</xm:sqref>
        </x14:dataValidation>
        <x14:dataValidation type="list" allowBlank="1" showInputMessage="1" showErrorMessage="1" xr:uid="{4AD7E84E-AC31-4C1B-B22D-26F4043230B3}">
          <x14:formula1>
            <xm:f>legördülő!$Y$3:$Y$6</xm:f>
          </x14:formula1>
          <xm:sqref>E64</xm:sqref>
        </x14:dataValidation>
        <x14:dataValidation type="list" allowBlank="1" showInputMessage="1" showErrorMessage="1" xr:uid="{92CC0532-E7F6-4F16-891B-16BEBFFF6D74}">
          <x14:formula1>
            <xm:f>legördülő!$Z$3:$Z$18</xm:f>
          </x14:formula1>
          <xm:sqref>E62</xm:sqref>
        </x14:dataValidation>
        <x14:dataValidation type="list" allowBlank="1" showInputMessage="1" showErrorMessage="1" xr:uid="{56DC1A2A-6706-4326-9D4A-D6C7F7B01F9A}">
          <x14:formula1>
            <xm:f>legördülő!$AA$3:$AA$29</xm:f>
          </x14:formula1>
          <xm:sqref>E63</xm:sqref>
        </x14:dataValidation>
        <x14:dataValidation type="list" allowBlank="1" showInputMessage="1" showErrorMessage="1" xr:uid="{206C2116-F003-4138-A7F0-C37F69B93893}">
          <x14:formula1>
            <xm:f>legördülő!$X$3:$X$15</xm:f>
          </x14:formula1>
          <xm:sqref>E65</xm:sqref>
        </x14:dataValidation>
        <x14:dataValidation type="list" allowBlank="1" showInputMessage="1" showErrorMessage="1" xr:uid="{BE2AEB15-4065-4BBD-B181-11D35AEA9D88}">
          <x14:formula1>
            <xm:f>INDIRECT(VLOOKUP(E32,legördülő!$B$3:$C$10,2,0))</xm:f>
          </x14:formula1>
          <xm:sqref>X1</xm:sqref>
        </x14:dataValidation>
        <x14:dataValidation type="list" allowBlank="1" showInputMessage="1" showErrorMessage="1" xr:uid="{0F5C32FB-21F5-4FC9-8C6C-729B7E9A0B4D}">
          <x14:formula1>
            <xm:f>legördülő_tudományági!$A$15:$A$22</xm:f>
          </x14:formula1>
          <xm:sqref>E47</xm:sqref>
        </x14:dataValidation>
        <x14:dataValidation type="list" allowBlank="1" showInputMessage="1" showErrorMessage="1" xr:uid="{F9E71165-DE9D-49CE-93E3-44FC77119531}">
          <x14:formula1>
            <xm:f>legördülő_tudományági!$A$40:$A$47</xm:f>
          </x14:formula1>
          <xm:sqref>E49</xm:sqref>
        </x14:dataValidation>
        <x14:dataValidation type="list" allowBlank="1" showInputMessage="1" showErrorMessage="1" prompt="Kérjük válasszon!" xr:uid="{4F4AE730-B065-44B2-AEEC-6387F3599AF4}">
          <x14:formula1>
            <xm:f>legördülő!$S$2:$S$3</xm:f>
          </x14:formula1>
          <xm:sqref>E69</xm:sqref>
        </x14:dataValidation>
        <x14:dataValidation type="list" allowBlank="1" showInputMessage="1" showErrorMessage="1" xr:uid="{4EADAB27-5B8E-4E78-851E-8B5D7B50A26D}">
          <x14:formula1>
            <xm:f>legördülő!$A$2:$A$5</xm:f>
          </x14:formula1>
          <xm:sqref>E31</xm:sqref>
        </x14:dataValidation>
        <x14:dataValidation type="list" allowBlank="1" showInputMessage="1" showErrorMessage="1" prompt="Kérjük válasszon!" xr:uid="{0EA5E87C-A8B6-471D-A504-E9F286FC028D}">
          <x14:formula1>
            <xm:f>INDIRECT(VLOOKUP(E31,legördülő!A13:B16,2,0))</xm:f>
          </x14:formula1>
          <xm:sqref>E32</xm:sqref>
        </x14:dataValidation>
        <x14:dataValidation type="list" allowBlank="1" showInputMessage="1" showErrorMessage="1" xr:uid="{74317361-0FE0-482D-B705-39558AE27DF0}">
          <x14:formula1>
            <xm:f>INDIRECT(VLOOKUP(E47,legördülő_tudományági!A15:B22,2,0))</xm:f>
          </x14:formula1>
          <xm:sqref>E48</xm:sqref>
        </x14:dataValidation>
        <x14:dataValidation type="list" allowBlank="1" showInputMessage="1" showErrorMessage="1" xr:uid="{1CB5905C-D738-4EAE-8B34-B92DC5555CFF}">
          <x14:formula1>
            <xm:f>INDIRECT(VLOOKUP(E49,legördülő_tudományági!A40:B47,2,0))</xm:f>
          </x14:formula1>
          <xm:sqref>E50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42D4-8560-4507-BB3F-15517CE4BA41}">
  <sheetPr codeName="Munka3"/>
  <dimension ref="B2:C3"/>
  <sheetViews>
    <sheetView workbookViewId="0">
      <selection activeCell="B3" sqref="B3"/>
    </sheetView>
  </sheetViews>
  <sheetFormatPr defaultRowHeight="14.4" x14ac:dyDescent="0.3"/>
  <cols>
    <col min="1" max="1" width="5.88671875" customWidth="1"/>
    <col min="2" max="2" width="78" style="157" customWidth="1"/>
    <col min="3" max="3" width="88.109375" style="157" customWidth="1"/>
  </cols>
  <sheetData>
    <row r="2" spans="2:3" ht="147.75" customHeight="1" x14ac:dyDescent="0.3">
      <c r="B2" s="196" t="s">
        <v>657</v>
      </c>
      <c r="C2" s="195" t="s">
        <v>655</v>
      </c>
    </row>
    <row r="3" spans="2:3" ht="147.75" customHeight="1" x14ac:dyDescent="0.3">
      <c r="B3" s="196" t="s">
        <v>658</v>
      </c>
      <c r="C3" s="195" t="s">
        <v>656</v>
      </c>
    </row>
  </sheetData>
  <sheetProtection algorithmName="SHA-512" hashValue="KxDGMv7nY54i4pP/48MgVnm9XHf6ZL7iykc20HKFLVm530r7vSM2Y3/lEoPJenEcQk8iv3yWS6ARqCifF639AQ==" saltValue="Wx0Q9SX4TP6ljaMytkFw0A==" spinCount="100000" sheet="1" objects="1" scenarios="1"/>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1"/>
  <dimension ref="A1:AB56"/>
  <sheetViews>
    <sheetView topLeftCell="K1" workbookViewId="0">
      <selection activeCell="M2" sqref="M2"/>
    </sheetView>
  </sheetViews>
  <sheetFormatPr defaultColWidth="8.88671875" defaultRowHeight="12" x14ac:dyDescent="0.3"/>
  <cols>
    <col min="1" max="1" width="41.44140625" style="170" customWidth="1"/>
    <col min="2" max="2" width="52.33203125" style="170" customWidth="1"/>
    <col min="3" max="3" width="40" style="170" customWidth="1"/>
    <col min="4" max="4" width="36.33203125" style="170" customWidth="1"/>
    <col min="5" max="5" width="17.33203125" style="170" customWidth="1"/>
    <col min="6" max="6" width="23.44140625" style="170" customWidth="1"/>
    <col min="7" max="7" width="14.44140625" style="170" customWidth="1"/>
    <col min="8" max="8" width="19.33203125" style="170" customWidth="1"/>
    <col min="9" max="9" width="29.44140625" style="170" customWidth="1"/>
    <col min="10" max="10" width="6.33203125" style="170" bestFit="1" customWidth="1"/>
    <col min="11" max="12" width="47.5546875" style="170" customWidth="1"/>
    <col min="13" max="13" width="16" style="170" customWidth="1"/>
    <col min="14" max="14" width="23.33203125" style="170" customWidth="1"/>
    <col min="15" max="15" width="14.44140625" style="170" customWidth="1"/>
    <col min="16" max="16" width="14.6640625" style="170" customWidth="1"/>
    <col min="17" max="17" width="17.88671875" style="170" customWidth="1"/>
    <col min="18" max="18" width="12.88671875" style="170" customWidth="1"/>
    <col min="19" max="19" width="12.6640625" style="170" customWidth="1"/>
    <col min="20" max="20" width="12" style="170" customWidth="1"/>
    <col min="21" max="21" width="19.109375" style="170" customWidth="1"/>
    <col min="22" max="22" width="72.44140625" style="170" customWidth="1"/>
    <col min="23" max="23" width="20.44140625" style="170" customWidth="1"/>
    <col min="24" max="24" width="40.6640625" style="170" customWidth="1"/>
    <col min="25" max="25" width="41" style="170" customWidth="1"/>
    <col min="26" max="26" width="44.33203125" style="170" customWidth="1"/>
    <col min="27" max="27" width="42.33203125" style="170" customWidth="1"/>
    <col min="28" max="28" width="40.5546875" style="170" customWidth="1"/>
    <col min="29" max="16384" width="8.88671875" style="170"/>
  </cols>
  <sheetData>
    <row r="1" spans="1:28" s="171" customFormat="1" ht="22.8" x14ac:dyDescent="0.3">
      <c r="A1" s="198" t="s">
        <v>167</v>
      </c>
      <c r="B1" s="198" t="s">
        <v>168</v>
      </c>
      <c r="C1" s="198" t="s">
        <v>169</v>
      </c>
      <c r="G1" s="198" t="s">
        <v>170</v>
      </c>
      <c r="R1" s="171" t="s">
        <v>171</v>
      </c>
      <c r="U1" s="171" t="s">
        <v>172</v>
      </c>
    </row>
    <row r="2" spans="1:28" ht="36" x14ac:dyDescent="0.3">
      <c r="A2" s="170" t="s">
        <v>173</v>
      </c>
      <c r="B2" s="170" t="s">
        <v>174</v>
      </c>
      <c r="D2" s="170" t="s">
        <v>175</v>
      </c>
      <c r="E2" s="172" t="s">
        <v>176</v>
      </c>
      <c r="F2" s="172" t="s">
        <v>177</v>
      </c>
      <c r="G2" s="170" t="s">
        <v>178</v>
      </c>
      <c r="H2" s="170" t="s">
        <v>174</v>
      </c>
      <c r="I2" s="170" t="s">
        <v>179</v>
      </c>
      <c r="J2" s="170" t="s">
        <v>180</v>
      </c>
      <c r="K2" s="170" t="s">
        <v>181</v>
      </c>
      <c r="L2" s="170" t="s">
        <v>182</v>
      </c>
      <c r="M2" s="170" t="s">
        <v>183</v>
      </c>
      <c r="N2" s="170" t="s">
        <v>184</v>
      </c>
      <c r="O2" s="170" t="s">
        <v>185</v>
      </c>
      <c r="P2" s="170" t="s">
        <v>176</v>
      </c>
      <c r="Q2" s="170" t="s">
        <v>186</v>
      </c>
      <c r="R2" s="170" t="s">
        <v>187</v>
      </c>
      <c r="S2" s="170" t="s">
        <v>188</v>
      </c>
      <c r="T2" s="173">
        <v>46266</v>
      </c>
      <c r="U2" s="170" t="s">
        <v>174</v>
      </c>
      <c r="V2" s="171" t="s">
        <v>189</v>
      </c>
      <c r="W2" s="171" t="s">
        <v>190</v>
      </c>
      <c r="X2" s="171" t="s">
        <v>191</v>
      </c>
      <c r="Y2" s="171" t="s">
        <v>192</v>
      </c>
      <c r="Z2" s="171" t="s">
        <v>664</v>
      </c>
      <c r="AA2" s="171" t="s">
        <v>665</v>
      </c>
    </row>
    <row r="3" spans="1:28" ht="60" x14ac:dyDescent="0.3">
      <c r="A3" s="170" t="s">
        <v>193</v>
      </c>
      <c r="B3" s="170" t="s">
        <v>194</v>
      </c>
      <c r="C3" s="170" t="s">
        <v>195</v>
      </c>
      <c r="D3" s="170" t="s">
        <v>196</v>
      </c>
      <c r="E3" s="172" t="s">
        <v>197</v>
      </c>
      <c r="F3" s="172" t="s">
        <v>198</v>
      </c>
      <c r="G3" s="170" t="s">
        <v>199</v>
      </c>
      <c r="H3" s="170" t="s">
        <v>200</v>
      </c>
      <c r="I3" s="170" t="s">
        <v>201</v>
      </c>
      <c r="J3" s="170" t="s">
        <v>202</v>
      </c>
      <c r="K3" s="170" t="s">
        <v>203</v>
      </c>
      <c r="L3" s="170" t="s">
        <v>204</v>
      </c>
      <c r="M3" s="170" t="s">
        <v>205</v>
      </c>
      <c r="N3" s="170" t="s">
        <v>176</v>
      </c>
      <c r="O3" s="170" t="s">
        <v>206</v>
      </c>
      <c r="P3" s="170" t="s">
        <v>197</v>
      </c>
      <c r="Q3" s="170" t="s">
        <v>207</v>
      </c>
      <c r="R3" s="170" t="s">
        <v>208</v>
      </c>
      <c r="S3" s="170" t="s">
        <v>59</v>
      </c>
      <c r="T3" s="173">
        <v>46419</v>
      </c>
      <c r="U3" s="170" t="s">
        <v>209</v>
      </c>
      <c r="V3" s="170" t="s">
        <v>210</v>
      </c>
      <c r="W3" s="170" t="s">
        <v>211</v>
      </c>
      <c r="X3" s="170" t="s">
        <v>212</v>
      </c>
      <c r="Y3" s="170" t="s">
        <v>709</v>
      </c>
      <c r="Z3" s="170" t="s">
        <v>666</v>
      </c>
      <c r="AA3" s="170" t="s">
        <v>681</v>
      </c>
      <c r="AB3" s="170" t="s">
        <v>660</v>
      </c>
    </row>
    <row r="4" spans="1:28" ht="48" x14ac:dyDescent="0.3">
      <c r="A4" s="170" t="s">
        <v>213</v>
      </c>
      <c r="B4" s="170" t="s">
        <v>214</v>
      </c>
      <c r="C4" s="170" t="s">
        <v>215</v>
      </c>
      <c r="D4" s="170" t="s">
        <v>216</v>
      </c>
      <c r="E4" s="172" t="s">
        <v>217</v>
      </c>
      <c r="G4" s="170" t="s">
        <v>218</v>
      </c>
      <c r="H4" s="170" t="s">
        <v>219</v>
      </c>
      <c r="I4" s="170" t="s">
        <v>220</v>
      </c>
      <c r="J4" s="170" t="s">
        <v>221</v>
      </c>
      <c r="K4" s="170" t="s">
        <v>222</v>
      </c>
      <c r="L4" s="170" t="s">
        <v>223</v>
      </c>
      <c r="M4" s="170" t="s">
        <v>224</v>
      </c>
      <c r="N4" s="170" t="s">
        <v>197</v>
      </c>
      <c r="O4" s="170" t="s">
        <v>225</v>
      </c>
      <c r="P4" s="170" t="s">
        <v>217</v>
      </c>
      <c r="Q4" s="170" t="s">
        <v>226</v>
      </c>
      <c r="T4" s="173"/>
      <c r="U4" s="170" t="s">
        <v>227</v>
      </c>
      <c r="V4" s="170" t="s">
        <v>228</v>
      </c>
      <c r="W4" s="170" t="s">
        <v>229</v>
      </c>
      <c r="X4" s="170" t="s">
        <v>230</v>
      </c>
      <c r="Y4" s="170" t="s">
        <v>710</v>
      </c>
      <c r="Z4" s="198" t="s">
        <v>667</v>
      </c>
      <c r="AA4" s="197" t="s">
        <v>682</v>
      </c>
      <c r="AB4" s="170" t="s">
        <v>661</v>
      </c>
    </row>
    <row r="5" spans="1:28" ht="48" x14ac:dyDescent="0.3">
      <c r="A5" s="170" t="s">
        <v>37</v>
      </c>
      <c r="B5" s="170" t="s">
        <v>231</v>
      </c>
      <c r="C5" s="170" t="s">
        <v>232</v>
      </c>
      <c r="D5" s="170" t="s">
        <v>233</v>
      </c>
      <c r="E5" s="172" t="s">
        <v>234</v>
      </c>
      <c r="G5" s="170" t="s">
        <v>235</v>
      </c>
      <c r="H5" s="170" t="s">
        <v>236</v>
      </c>
      <c r="I5" s="170" t="s">
        <v>237</v>
      </c>
      <c r="J5" s="170" t="s">
        <v>238</v>
      </c>
      <c r="K5" s="170" t="s">
        <v>239</v>
      </c>
      <c r="L5" s="170" t="s">
        <v>240</v>
      </c>
      <c r="M5" s="170" t="s">
        <v>241</v>
      </c>
      <c r="N5" s="170" t="s">
        <v>242</v>
      </c>
      <c r="O5" s="170" t="s">
        <v>243</v>
      </c>
      <c r="P5" s="170" t="s">
        <v>244</v>
      </c>
      <c r="Q5" s="170" t="s">
        <v>245</v>
      </c>
      <c r="U5" s="170" t="s">
        <v>57</v>
      </c>
      <c r="V5" s="170" t="s">
        <v>246</v>
      </c>
      <c r="W5" s="170" t="s">
        <v>247</v>
      </c>
      <c r="X5" s="170" t="s">
        <v>248</v>
      </c>
      <c r="Y5" s="170" t="s">
        <v>711</v>
      </c>
      <c r="Z5" s="170" t="s">
        <v>668</v>
      </c>
      <c r="AA5" s="170" t="s">
        <v>683</v>
      </c>
    </row>
    <row r="6" spans="1:28" ht="36" x14ac:dyDescent="0.3">
      <c r="B6" s="170" t="s">
        <v>249</v>
      </c>
      <c r="C6" s="170" t="s">
        <v>250</v>
      </c>
      <c r="D6" s="170" t="s">
        <v>251</v>
      </c>
      <c r="G6" s="170" t="s">
        <v>174</v>
      </c>
      <c r="I6" s="170" t="s">
        <v>252</v>
      </c>
      <c r="J6" s="170" t="s">
        <v>253</v>
      </c>
      <c r="K6" s="170" t="s">
        <v>254</v>
      </c>
      <c r="L6" s="170" t="s">
        <v>255</v>
      </c>
      <c r="M6" s="170" t="s">
        <v>256</v>
      </c>
      <c r="N6" s="170" t="s">
        <v>257</v>
      </c>
      <c r="O6" s="170" t="s">
        <v>258</v>
      </c>
      <c r="P6" s="170" t="s">
        <v>259</v>
      </c>
      <c r="Q6" s="170" t="s">
        <v>260</v>
      </c>
      <c r="U6" s="174" t="s">
        <v>261</v>
      </c>
      <c r="V6" s="170" t="s">
        <v>262</v>
      </c>
      <c r="W6" s="170" t="s">
        <v>263</v>
      </c>
      <c r="X6" s="170" t="s">
        <v>264</v>
      </c>
      <c r="Y6" s="170" t="s">
        <v>712</v>
      </c>
      <c r="Z6" s="170" t="s">
        <v>669</v>
      </c>
      <c r="AA6" s="170" t="s">
        <v>684</v>
      </c>
    </row>
    <row r="7" spans="1:28" ht="24" x14ac:dyDescent="0.3">
      <c r="B7" s="170" t="s">
        <v>265</v>
      </c>
      <c r="C7" s="170" t="s">
        <v>266</v>
      </c>
      <c r="D7" s="170" t="s">
        <v>267</v>
      </c>
      <c r="I7" s="170" t="s">
        <v>268</v>
      </c>
      <c r="J7" s="170" t="s">
        <v>269</v>
      </c>
      <c r="K7" s="170" t="s">
        <v>270</v>
      </c>
      <c r="L7" s="170" t="s">
        <v>271</v>
      </c>
      <c r="M7" s="170" t="s">
        <v>272</v>
      </c>
      <c r="N7" s="170" t="s">
        <v>273</v>
      </c>
      <c r="O7" s="170" t="s">
        <v>274</v>
      </c>
      <c r="P7" s="170" t="s">
        <v>88</v>
      </c>
      <c r="Q7" s="170" t="s">
        <v>275</v>
      </c>
      <c r="V7" s="170" t="s">
        <v>276</v>
      </c>
      <c r="W7" s="170" t="s">
        <v>277</v>
      </c>
      <c r="X7" s="170" t="s">
        <v>278</v>
      </c>
      <c r="Z7" s="198" t="s">
        <v>670</v>
      </c>
      <c r="AA7" s="198" t="s">
        <v>671</v>
      </c>
    </row>
    <row r="8" spans="1:28" ht="24" x14ac:dyDescent="0.3">
      <c r="B8" s="170" t="s">
        <v>213</v>
      </c>
      <c r="C8" s="170" t="s">
        <v>279</v>
      </c>
      <c r="D8" s="170" t="s">
        <v>280</v>
      </c>
      <c r="I8" s="170" t="s">
        <v>281</v>
      </c>
      <c r="J8" s="170" t="s">
        <v>282</v>
      </c>
      <c r="K8" s="170" t="s">
        <v>283</v>
      </c>
      <c r="L8" s="170" t="s">
        <v>284</v>
      </c>
      <c r="M8" s="170" t="s">
        <v>285</v>
      </c>
      <c r="N8" s="170" t="s">
        <v>286</v>
      </c>
      <c r="P8" s="170" t="s">
        <v>184</v>
      </c>
      <c r="Q8" s="170" t="s">
        <v>287</v>
      </c>
      <c r="V8" s="170" t="s">
        <v>288</v>
      </c>
      <c r="W8" s="170" t="s">
        <v>289</v>
      </c>
      <c r="X8" s="170" t="s">
        <v>290</v>
      </c>
      <c r="Z8" s="197" t="s">
        <v>671</v>
      </c>
      <c r="AA8" s="170" t="s">
        <v>685</v>
      </c>
    </row>
    <row r="9" spans="1:28" ht="30" customHeight="1" x14ac:dyDescent="0.3">
      <c r="B9" s="170" t="s">
        <v>291</v>
      </c>
      <c r="C9" s="170" t="s">
        <v>292</v>
      </c>
      <c r="I9" s="170" t="s">
        <v>293</v>
      </c>
      <c r="J9" s="170" t="s">
        <v>294</v>
      </c>
      <c r="K9" s="170" t="s">
        <v>295</v>
      </c>
      <c r="L9" s="170" t="s">
        <v>296</v>
      </c>
      <c r="N9" s="170" t="s">
        <v>234</v>
      </c>
      <c r="P9" s="170" t="s">
        <v>286</v>
      </c>
      <c r="Q9" s="170" t="s">
        <v>297</v>
      </c>
      <c r="V9" s="170" t="s">
        <v>298</v>
      </c>
      <c r="W9" s="170" t="s">
        <v>299</v>
      </c>
      <c r="X9" s="170" t="s">
        <v>300</v>
      </c>
      <c r="Z9" s="170" t="s">
        <v>672</v>
      </c>
      <c r="AA9" s="170" t="s">
        <v>686</v>
      </c>
    </row>
    <row r="10" spans="1:28" ht="24" x14ac:dyDescent="0.3">
      <c r="B10" s="170" t="s">
        <v>39</v>
      </c>
      <c r="C10" s="170" t="s">
        <v>301</v>
      </c>
      <c r="I10" s="170" t="s">
        <v>302</v>
      </c>
      <c r="J10" s="170" t="s">
        <v>303</v>
      </c>
      <c r="K10" s="170" t="s">
        <v>304</v>
      </c>
      <c r="L10" s="170" t="s">
        <v>305</v>
      </c>
      <c r="Q10" s="170" t="s">
        <v>306</v>
      </c>
      <c r="V10" s="170" t="s">
        <v>307</v>
      </c>
      <c r="W10" s="170" t="s">
        <v>308</v>
      </c>
      <c r="X10" s="170" t="s">
        <v>309</v>
      </c>
      <c r="Z10" s="197" t="s">
        <v>673</v>
      </c>
      <c r="AA10" s="170" t="s">
        <v>687</v>
      </c>
    </row>
    <row r="11" spans="1:28" ht="24" x14ac:dyDescent="0.3">
      <c r="I11" s="170" t="s">
        <v>310</v>
      </c>
      <c r="J11" s="170" t="s">
        <v>311</v>
      </c>
      <c r="K11" s="170" t="s">
        <v>312</v>
      </c>
      <c r="L11" s="170" t="s">
        <v>313</v>
      </c>
      <c r="Q11" s="170" t="s">
        <v>314</v>
      </c>
      <c r="V11" s="170" t="s">
        <v>315</v>
      </c>
      <c r="W11" s="170" t="s">
        <v>316</v>
      </c>
      <c r="X11" s="170" t="s">
        <v>317</v>
      </c>
      <c r="Z11" s="170" t="s">
        <v>674</v>
      </c>
      <c r="AA11" s="170" t="s">
        <v>688</v>
      </c>
    </row>
    <row r="12" spans="1:28" ht="24" x14ac:dyDescent="0.3">
      <c r="B12" s="198" t="s">
        <v>318</v>
      </c>
      <c r="I12" s="170" t="s">
        <v>319</v>
      </c>
      <c r="J12" s="170" t="s">
        <v>320</v>
      </c>
      <c r="K12" s="170" t="s">
        <v>321</v>
      </c>
      <c r="L12" s="170" t="s">
        <v>322</v>
      </c>
      <c r="Q12" s="170" t="s">
        <v>323</v>
      </c>
      <c r="V12" s="170" t="s">
        <v>324</v>
      </c>
      <c r="W12" s="170" t="s">
        <v>325</v>
      </c>
      <c r="X12" s="170" t="s">
        <v>54</v>
      </c>
      <c r="Z12" s="170" t="s">
        <v>675</v>
      </c>
      <c r="AA12" s="170" t="s">
        <v>689</v>
      </c>
    </row>
    <row r="13" spans="1:28" ht="24" x14ac:dyDescent="0.3">
      <c r="A13" s="170" t="str">
        <f>A2</f>
        <v>Alapképzés   
Undergraduate studies</v>
      </c>
      <c r="B13" s="170" t="s">
        <v>326</v>
      </c>
      <c r="I13" s="170" t="s">
        <v>327</v>
      </c>
      <c r="J13" s="170" t="s">
        <v>328</v>
      </c>
      <c r="K13" s="170" t="s">
        <v>329</v>
      </c>
      <c r="L13" s="170" t="s">
        <v>330</v>
      </c>
      <c r="Q13" s="170" t="s">
        <v>331</v>
      </c>
      <c r="V13" s="170" t="s">
        <v>332</v>
      </c>
      <c r="W13" s="170" t="s">
        <v>333</v>
      </c>
      <c r="X13" s="170" t="s">
        <v>334</v>
      </c>
      <c r="Z13" s="198" t="s">
        <v>676</v>
      </c>
      <c r="AA13" s="170" t="s">
        <v>690</v>
      </c>
    </row>
    <row r="14" spans="1:28" ht="24" x14ac:dyDescent="0.3">
      <c r="A14" s="170" t="str">
        <f t="shared" ref="A14:A16" si="0">A3</f>
        <v>Mesterképzés 
Master's studies</v>
      </c>
      <c r="B14" s="170" t="s">
        <v>335</v>
      </c>
      <c r="I14" s="170" t="s">
        <v>336</v>
      </c>
      <c r="J14" s="170" t="s">
        <v>337</v>
      </c>
      <c r="K14" s="170" t="s">
        <v>338</v>
      </c>
      <c r="L14" s="170" t="s">
        <v>339</v>
      </c>
      <c r="Q14" s="170" t="s">
        <v>340</v>
      </c>
      <c r="V14" s="170" t="s">
        <v>341</v>
      </c>
      <c r="W14" s="170" t="s">
        <v>342</v>
      </c>
      <c r="X14" s="170" t="s">
        <v>343</v>
      </c>
      <c r="Z14" s="197" t="s">
        <v>677</v>
      </c>
      <c r="AA14" s="197" t="s">
        <v>691</v>
      </c>
    </row>
    <row r="15" spans="1:28" ht="24" x14ac:dyDescent="0.3">
      <c r="A15" s="170" t="str">
        <f t="shared" si="0"/>
        <v>Doktori képzés -  PhD program</v>
      </c>
      <c r="B15" s="170" t="s">
        <v>344</v>
      </c>
      <c r="I15" s="170" t="s">
        <v>345</v>
      </c>
      <c r="J15" s="170" t="s">
        <v>346</v>
      </c>
      <c r="K15" s="170" t="s">
        <v>347</v>
      </c>
      <c r="L15" s="170" t="s">
        <v>348</v>
      </c>
      <c r="Q15" s="170" t="s">
        <v>349</v>
      </c>
      <c r="W15" s="170" t="s">
        <v>350</v>
      </c>
      <c r="X15" s="170" t="s">
        <v>351</v>
      </c>
      <c r="Z15" s="197" t="s">
        <v>678</v>
      </c>
      <c r="AA15" s="170" t="s">
        <v>692</v>
      </c>
    </row>
    <row r="16" spans="1:28" ht="24" x14ac:dyDescent="0.3">
      <c r="A16" s="170" t="str">
        <f t="shared" si="0"/>
        <v>Fiatal oktató, kutató
Young lecturer, researcher</v>
      </c>
      <c r="B16" s="170" t="s">
        <v>352</v>
      </c>
      <c r="I16" s="170" t="s">
        <v>353</v>
      </c>
      <c r="J16" s="170" t="s">
        <v>354</v>
      </c>
      <c r="K16" s="170" t="s">
        <v>355</v>
      </c>
      <c r="W16" s="170" t="s">
        <v>356</v>
      </c>
      <c r="Z16" s="170" t="s">
        <v>679</v>
      </c>
      <c r="AA16" s="170" t="s">
        <v>693</v>
      </c>
    </row>
    <row r="17" spans="1:27" ht="24" x14ac:dyDescent="0.3">
      <c r="I17" s="170" t="s">
        <v>357</v>
      </c>
      <c r="J17" s="170" t="s">
        <v>358</v>
      </c>
      <c r="K17" s="170" t="s">
        <v>359</v>
      </c>
      <c r="W17" s="170" t="s">
        <v>360</v>
      </c>
      <c r="Z17" s="170" t="s">
        <v>680</v>
      </c>
      <c r="AA17" s="170" t="s">
        <v>694</v>
      </c>
    </row>
    <row r="18" spans="1:27" ht="24" x14ac:dyDescent="0.3">
      <c r="J18" s="170" t="s">
        <v>361</v>
      </c>
      <c r="K18" s="170" t="s">
        <v>362</v>
      </c>
      <c r="W18" s="170" t="s">
        <v>363</v>
      </c>
      <c r="Z18" s="206" t="s">
        <v>713</v>
      </c>
      <c r="AA18" s="170" t="s">
        <v>695</v>
      </c>
    </row>
    <row r="19" spans="1:27" ht="47.4" x14ac:dyDescent="0.3">
      <c r="J19" s="170" t="s">
        <v>364</v>
      </c>
      <c r="K19" s="170" t="s">
        <v>365</v>
      </c>
      <c r="W19" s="170" t="s">
        <v>366</v>
      </c>
      <c r="AA19" s="170" t="s">
        <v>696</v>
      </c>
    </row>
    <row r="20" spans="1:27" ht="24" x14ac:dyDescent="0.3">
      <c r="A20" s="198" t="s">
        <v>326</v>
      </c>
      <c r="B20" s="198" t="s">
        <v>335</v>
      </c>
      <c r="C20" s="198" t="s">
        <v>344</v>
      </c>
      <c r="D20" s="198" t="s">
        <v>352</v>
      </c>
      <c r="J20" s="170" t="s">
        <v>367</v>
      </c>
      <c r="K20" s="170" t="s">
        <v>368</v>
      </c>
      <c r="AA20" s="170" t="s">
        <v>697</v>
      </c>
    </row>
    <row r="21" spans="1:27" ht="24" x14ac:dyDescent="0.3">
      <c r="A21" s="170" t="str">
        <f>B3</f>
        <v>Alapképzés (leendő felsőbb éves)  
Undergraduate studies (prospective upperclassman)</v>
      </c>
      <c r="B21" s="170" t="str">
        <f>B5</f>
        <v>Mesterképzés (leendő felsőbb éves) 
Master's studies (prospective upperclassman)</v>
      </c>
      <c r="C21" s="170" t="str">
        <f>B8</f>
        <v>Doktori képzés -  PhD program</v>
      </c>
      <c r="D21" s="170" t="str">
        <f>B9</f>
        <v>Fiatal oktató, kutató - doktorvárományos  
Young lecturer, researcher - doctoral candidate</v>
      </c>
      <c r="J21" s="170" t="s">
        <v>369</v>
      </c>
      <c r="K21" s="170" t="s">
        <v>370</v>
      </c>
      <c r="AA21" s="170" t="s">
        <v>698</v>
      </c>
    </row>
    <row r="22" spans="1:27" ht="24" x14ac:dyDescent="0.3">
      <c r="A22" s="170" t="str">
        <f>B4</f>
        <v>Alapképzés (leendő első éves)  
Undergraduate studies (prospective freshman)</v>
      </c>
      <c r="B22" s="170" t="str">
        <f t="shared" ref="B22:B23" si="1">B6</f>
        <v>Mesterképzés (leendő első éves MA - OSZTATLAN mesterképzés) 
Master's studies (prospective first-year MA - undivided master's program)</v>
      </c>
      <c r="D22" s="170" t="str">
        <f>B10</f>
        <v>Fiatal oktató, kutató - posztdoktor  
Young lecturer, researcher - postdoctoral fellow</v>
      </c>
      <c r="J22" s="170" t="s">
        <v>371</v>
      </c>
      <c r="K22" s="170" t="s">
        <v>372</v>
      </c>
      <c r="AA22" s="170" t="s">
        <v>699</v>
      </c>
    </row>
    <row r="23" spans="1:27" ht="24" x14ac:dyDescent="0.3">
      <c r="B23" s="170" t="str">
        <f t="shared" si="1"/>
        <v>Mesterképzés (leendő első éves MA - osztott mesterképzés) 
Master's studies (prospective first-year MA - divided master's program)</v>
      </c>
      <c r="J23" s="170" t="s">
        <v>373</v>
      </c>
      <c r="K23" s="170" t="s">
        <v>374</v>
      </c>
      <c r="AA23" s="170" t="s">
        <v>700</v>
      </c>
    </row>
    <row r="24" spans="1:27" ht="24" x14ac:dyDescent="0.3">
      <c r="J24" s="170" t="s">
        <v>375</v>
      </c>
      <c r="K24" s="170" t="s">
        <v>376</v>
      </c>
      <c r="AA24" s="170" t="s">
        <v>701</v>
      </c>
    </row>
    <row r="25" spans="1:27" ht="24" x14ac:dyDescent="0.3">
      <c r="J25" s="170" t="s">
        <v>377</v>
      </c>
      <c r="K25" s="170" t="s">
        <v>378</v>
      </c>
      <c r="AA25" s="170" t="s">
        <v>702</v>
      </c>
    </row>
    <row r="26" spans="1:27" x14ac:dyDescent="0.3">
      <c r="J26" s="170" t="s">
        <v>379</v>
      </c>
      <c r="K26" s="170" t="s">
        <v>380</v>
      </c>
      <c r="AA26" s="197" t="s">
        <v>703</v>
      </c>
    </row>
    <row r="27" spans="1:27" ht="24" x14ac:dyDescent="0.3">
      <c r="J27" s="170" t="s">
        <v>381</v>
      </c>
      <c r="K27" s="170" t="s">
        <v>382</v>
      </c>
      <c r="AA27" s="170" t="s">
        <v>704</v>
      </c>
    </row>
    <row r="28" spans="1:27" x14ac:dyDescent="0.3">
      <c r="J28" s="170" t="s">
        <v>383</v>
      </c>
      <c r="K28" s="170" t="s">
        <v>384</v>
      </c>
      <c r="X28" s="170" t="str">
        <f t="shared" ref="X28" si="2">LOWER(X14)</f>
        <v>corvinus institute for advanced studies</v>
      </c>
      <c r="AA28" s="198" t="s">
        <v>705</v>
      </c>
    </row>
    <row r="29" spans="1:27" ht="24" x14ac:dyDescent="0.3">
      <c r="J29" s="170" t="s">
        <v>385</v>
      </c>
      <c r="K29" s="170" t="s">
        <v>386</v>
      </c>
      <c r="AA29" s="206" t="s">
        <v>714</v>
      </c>
    </row>
    <row r="30" spans="1:27" x14ac:dyDescent="0.3">
      <c r="J30" s="170" t="s">
        <v>387</v>
      </c>
      <c r="K30" s="170" t="s">
        <v>388</v>
      </c>
    </row>
    <row r="31" spans="1:27" x14ac:dyDescent="0.3">
      <c r="J31" s="170" t="s">
        <v>389</v>
      </c>
      <c r="K31" s="170" t="s">
        <v>390</v>
      </c>
    </row>
    <row r="32" spans="1:27" x14ac:dyDescent="0.3">
      <c r="J32" s="170" t="s">
        <v>391</v>
      </c>
      <c r="K32" s="170" t="s">
        <v>392</v>
      </c>
    </row>
    <row r="33" spans="10:11" x14ac:dyDescent="0.3">
      <c r="J33" s="170" t="s">
        <v>393</v>
      </c>
      <c r="K33" s="170" t="s">
        <v>394</v>
      </c>
    </row>
    <row r="34" spans="10:11" x14ac:dyDescent="0.3">
      <c r="J34" s="170" t="s">
        <v>395</v>
      </c>
      <c r="K34" s="170" t="s">
        <v>396</v>
      </c>
    </row>
    <row r="35" spans="10:11" x14ac:dyDescent="0.3">
      <c r="J35" s="170" t="s">
        <v>397</v>
      </c>
      <c r="K35" s="170" t="s">
        <v>398</v>
      </c>
    </row>
    <row r="36" spans="10:11" x14ac:dyDescent="0.3">
      <c r="J36" s="170" t="s">
        <v>399</v>
      </c>
      <c r="K36" s="170" t="s">
        <v>400</v>
      </c>
    </row>
    <row r="37" spans="10:11" x14ac:dyDescent="0.3">
      <c r="J37" s="170" t="s">
        <v>401</v>
      </c>
      <c r="K37" s="170" t="s">
        <v>402</v>
      </c>
    </row>
    <row r="38" spans="10:11" x14ac:dyDescent="0.3">
      <c r="J38" s="170" t="s">
        <v>403</v>
      </c>
      <c r="K38" s="170" t="s">
        <v>404</v>
      </c>
    </row>
    <row r="39" spans="10:11" x14ac:dyDescent="0.3">
      <c r="J39" s="170" t="s">
        <v>405</v>
      </c>
      <c r="K39" s="170" t="s">
        <v>406</v>
      </c>
    </row>
    <row r="40" spans="10:11" x14ac:dyDescent="0.3">
      <c r="J40" s="170" t="s">
        <v>407</v>
      </c>
      <c r="K40" s="170" t="s">
        <v>408</v>
      </c>
    </row>
    <row r="41" spans="10:11" x14ac:dyDescent="0.3">
      <c r="J41" s="170" t="s">
        <v>409</v>
      </c>
      <c r="K41" s="170" t="s">
        <v>410</v>
      </c>
    </row>
    <row r="42" spans="10:11" ht="24" x14ac:dyDescent="0.3">
      <c r="J42" s="170" t="s">
        <v>411</v>
      </c>
      <c r="K42" s="170" t="s">
        <v>412</v>
      </c>
    </row>
    <row r="43" spans="10:11" x14ac:dyDescent="0.3">
      <c r="J43" s="170" t="s">
        <v>413</v>
      </c>
      <c r="K43" s="170" t="s">
        <v>414</v>
      </c>
    </row>
    <row r="44" spans="10:11" x14ac:dyDescent="0.3">
      <c r="J44" s="170" t="s">
        <v>415</v>
      </c>
      <c r="K44" s="170" t="s">
        <v>416</v>
      </c>
    </row>
    <row r="45" spans="10:11" x14ac:dyDescent="0.3">
      <c r="J45" s="170" t="s">
        <v>417</v>
      </c>
      <c r="K45" s="170" t="s">
        <v>418</v>
      </c>
    </row>
    <row r="46" spans="10:11" ht="24" x14ac:dyDescent="0.3">
      <c r="J46" s="170" t="s">
        <v>419</v>
      </c>
      <c r="K46" s="170" t="s">
        <v>420</v>
      </c>
    </row>
    <row r="47" spans="10:11" x14ac:dyDescent="0.3">
      <c r="J47" s="170" t="s">
        <v>421</v>
      </c>
      <c r="K47" s="170" t="s">
        <v>422</v>
      </c>
    </row>
    <row r="48" spans="10:11" x14ac:dyDescent="0.3">
      <c r="J48" s="170" t="s">
        <v>423</v>
      </c>
      <c r="K48" s="170" t="s">
        <v>424</v>
      </c>
    </row>
    <row r="49" spans="10:11" x14ac:dyDescent="0.3">
      <c r="J49" s="170" t="s">
        <v>425</v>
      </c>
      <c r="K49" s="170" t="s">
        <v>426</v>
      </c>
    </row>
    <row r="50" spans="10:11" ht="24" x14ac:dyDescent="0.3">
      <c r="J50" s="170" t="s">
        <v>427</v>
      </c>
      <c r="K50" s="170" t="s">
        <v>428</v>
      </c>
    </row>
    <row r="51" spans="10:11" ht="24" x14ac:dyDescent="0.3">
      <c r="J51" s="170" t="s">
        <v>429</v>
      </c>
      <c r="K51" s="170" t="s">
        <v>430</v>
      </c>
    </row>
    <row r="52" spans="10:11" ht="24" x14ac:dyDescent="0.3">
      <c r="J52" s="170" t="s">
        <v>431</v>
      </c>
      <c r="K52" s="170" t="s">
        <v>432</v>
      </c>
    </row>
    <row r="53" spans="10:11" ht="24" x14ac:dyDescent="0.3">
      <c r="J53" s="170" t="s">
        <v>433</v>
      </c>
      <c r="K53" s="170" t="s">
        <v>434</v>
      </c>
    </row>
    <row r="54" spans="10:11" ht="24" x14ac:dyDescent="0.3">
      <c r="J54" s="170" t="s">
        <v>435</v>
      </c>
      <c r="K54" s="170" t="s">
        <v>436</v>
      </c>
    </row>
    <row r="55" spans="10:11" ht="24" x14ac:dyDescent="0.3">
      <c r="J55" s="170" t="s">
        <v>437</v>
      </c>
      <c r="K55" s="170" t="s">
        <v>438</v>
      </c>
    </row>
    <row r="56" spans="10:11" ht="24" x14ac:dyDescent="0.3">
      <c r="J56" s="170" t="s">
        <v>439</v>
      </c>
      <c r="K56" s="170" t="s">
        <v>440</v>
      </c>
    </row>
  </sheetData>
  <autoFilter ref="A2:AA56" xr:uid="{00000000-0001-0000-0100-000000000000}"/>
  <sortState xmlns:xlrd2="http://schemas.microsoft.com/office/spreadsheetml/2017/richdata2" ref="AA3:AA24">
    <sortCondition ref="AA3:AA2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3F3A-6258-4993-8321-0A1D4CCC0A7B}">
  <dimension ref="A1:O31"/>
  <sheetViews>
    <sheetView workbookViewId="0"/>
  </sheetViews>
  <sheetFormatPr defaultColWidth="9.109375" defaultRowHeight="14.4" x14ac:dyDescent="0.3"/>
  <cols>
    <col min="1" max="1" width="26.5546875" style="160" customWidth="1"/>
    <col min="2" max="2" width="3.44140625" style="160" customWidth="1"/>
    <col min="3" max="3" width="29.88671875" style="160" customWidth="1"/>
    <col min="4" max="4" width="4.109375" style="160" customWidth="1"/>
    <col min="5" max="5" width="35.44140625" style="160" customWidth="1"/>
    <col min="6" max="6" width="4.109375" style="160" customWidth="1"/>
    <col min="7" max="7" width="39" style="160" customWidth="1"/>
    <col min="8" max="8" width="3.33203125" style="160" customWidth="1"/>
    <col min="9" max="9" width="35.44140625" style="160" customWidth="1"/>
    <col min="10" max="10" width="3.6640625" style="160" customWidth="1"/>
    <col min="11" max="11" width="20.33203125" style="160" customWidth="1"/>
    <col min="12" max="12" width="3" style="160" customWidth="1"/>
    <col min="13" max="13" width="25.44140625" style="160" customWidth="1"/>
    <col min="14" max="14" width="4" style="160" customWidth="1"/>
    <col min="15" max="15" width="32.6640625" style="160" customWidth="1"/>
    <col min="16" max="16384" width="9.109375" style="160"/>
  </cols>
  <sheetData>
    <row r="1" spans="1:15" s="159" customFormat="1" x14ac:dyDescent="0.3">
      <c r="A1" s="158"/>
      <c r="B1" s="158"/>
      <c r="C1" s="158"/>
      <c r="D1" s="158"/>
      <c r="E1" s="158"/>
      <c r="F1" s="158"/>
      <c r="G1" s="158"/>
      <c r="H1" s="158"/>
    </row>
    <row r="2" spans="1:15" ht="28.8" x14ac:dyDescent="0.3">
      <c r="A2" s="160" t="s">
        <v>441</v>
      </c>
      <c r="C2" s="160" t="s">
        <v>442</v>
      </c>
      <c r="E2" s="160" t="s">
        <v>443</v>
      </c>
      <c r="G2" s="160" t="s">
        <v>444</v>
      </c>
      <c r="I2" s="160" t="s">
        <v>445</v>
      </c>
      <c r="K2" s="160" t="s">
        <v>446</v>
      </c>
      <c r="M2" s="160" t="s">
        <v>447</v>
      </c>
      <c r="O2" s="160" t="s">
        <v>448</v>
      </c>
    </row>
    <row r="3" spans="1:15" x14ac:dyDescent="0.3">
      <c r="A3" s="160" t="s">
        <v>449</v>
      </c>
      <c r="C3" s="160" t="s">
        <v>449</v>
      </c>
      <c r="E3" s="160" t="s">
        <v>449</v>
      </c>
      <c r="G3" s="160" t="s">
        <v>449</v>
      </c>
      <c r="I3" s="160" t="s">
        <v>449</v>
      </c>
      <c r="K3" s="160" t="s">
        <v>449</v>
      </c>
      <c r="M3" s="160" t="s">
        <v>41</v>
      </c>
      <c r="O3" s="160" t="s">
        <v>41</v>
      </c>
    </row>
    <row r="4" spans="1:15" x14ac:dyDescent="0.3">
      <c r="A4" s="160" t="s">
        <v>450</v>
      </c>
      <c r="C4" s="160" t="s">
        <v>450</v>
      </c>
      <c r="E4" s="160" t="s">
        <v>450</v>
      </c>
      <c r="G4" s="160" t="s">
        <v>450</v>
      </c>
      <c r="I4" s="160" t="s">
        <v>450</v>
      </c>
      <c r="K4" s="160" t="s">
        <v>41</v>
      </c>
    </row>
    <row r="28" spans="1:1" x14ac:dyDescent="0.3">
      <c r="A28" s="161"/>
    </row>
    <row r="29" spans="1:1" x14ac:dyDescent="0.3">
      <c r="A29" s="161"/>
    </row>
    <row r="30" spans="1:1" x14ac:dyDescent="0.3">
      <c r="A30" s="161"/>
    </row>
    <row r="31" spans="1:1" x14ac:dyDescent="0.3">
      <c r="A31" s="161"/>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5302-2160-486B-AF36-1DBB249C555E}">
  <dimension ref="A1:I47"/>
  <sheetViews>
    <sheetView workbookViewId="0">
      <selection activeCell="B3" sqref="B3:B7"/>
    </sheetView>
  </sheetViews>
  <sheetFormatPr defaultColWidth="9.109375" defaultRowHeight="13.2" x14ac:dyDescent="0.25"/>
  <cols>
    <col min="1" max="1" width="34.44140625" style="162" customWidth="1"/>
    <col min="2" max="2" width="32.5546875" style="162" customWidth="1"/>
    <col min="3" max="3" width="38.44140625" style="162" customWidth="1"/>
    <col min="4" max="4" width="23.44140625" style="162" customWidth="1"/>
    <col min="5" max="5" width="35.5546875" style="162" customWidth="1"/>
    <col min="6" max="6" width="30" style="162" customWidth="1"/>
    <col min="7" max="8" width="33.5546875" style="162" customWidth="1"/>
    <col min="9" max="9" width="31.6640625" style="162" customWidth="1"/>
    <col min="10" max="10" width="20.44140625" style="162" customWidth="1"/>
    <col min="11" max="16384" width="9.109375" style="162"/>
  </cols>
  <sheetData>
    <row r="1" spans="1:9" x14ac:dyDescent="0.25">
      <c r="C1" s="316" t="s">
        <v>451</v>
      </c>
      <c r="D1" s="316"/>
      <c r="E1" s="316"/>
      <c r="F1" s="316"/>
      <c r="G1" s="316"/>
      <c r="H1" s="316"/>
      <c r="I1" s="316"/>
    </row>
    <row r="2" spans="1:9" x14ac:dyDescent="0.25">
      <c r="B2" s="163" t="s">
        <v>452</v>
      </c>
      <c r="C2" s="163" t="s">
        <v>453</v>
      </c>
      <c r="D2" s="163" t="s">
        <v>454</v>
      </c>
      <c r="E2" s="163" t="s">
        <v>455</v>
      </c>
      <c r="F2" s="163" t="s">
        <v>456</v>
      </c>
      <c r="G2" s="163" t="s">
        <v>457</v>
      </c>
      <c r="H2" s="163" t="s">
        <v>458</v>
      </c>
      <c r="I2" s="163" t="s">
        <v>459</v>
      </c>
    </row>
    <row r="3" spans="1:9" x14ac:dyDescent="0.25">
      <c r="A3" s="163" t="s">
        <v>452</v>
      </c>
      <c r="B3" s="165" t="s">
        <v>460</v>
      </c>
      <c r="C3" s="165" t="s">
        <v>461</v>
      </c>
      <c r="D3" s="165" t="s">
        <v>462</v>
      </c>
      <c r="E3" s="165" t="s">
        <v>463</v>
      </c>
      <c r="F3" s="165" t="s">
        <v>464</v>
      </c>
      <c r="G3" s="165" t="s">
        <v>465</v>
      </c>
      <c r="H3" s="165" t="s">
        <v>466</v>
      </c>
      <c r="I3" s="165" t="s">
        <v>467</v>
      </c>
    </row>
    <row r="4" spans="1:9" x14ac:dyDescent="0.25">
      <c r="A4" s="163" t="s">
        <v>453</v>
      </c>
      <c r="B4" s="165" t="s">
        <v>468</v>
      </c>
      <c r="C4" s="165" t="s">
        <v>469</v>
      </c>
      <c r="E4" s="165" t="s">
        <v>470</v>
      </c>
      <c r="F4" s="165" t="s">
        <v>471</v>
      </c>
      <c r="G4" s="165" t="s">
        <v>472</v>
      </c>
      <c r="H4" s="165" t="s">
        <v>473</v>
      </c>
      <c r="I4" s="165" t="s">
        <v>474</v>
      </c>
    </row>
    <row r="5" spans="1:9" ht="26.4" x14ac:dyDescent="0.25">
      <c r="A5" s="163" t="s">
        <v>454</v>
      </c>
      <c r="B5" s="165" t="s">
        <v>475</v>
      </c>
      <c r="C5" s="165" t="s">
        <v>476</v>
      </c>
      <c r="E5" s="165" t="s">
        <v>477</v>
      </c>
      <c r="F5" s="165" t="s">
        <v>478</v>
      </c>
      <c r="G5" s="165" t="s">
        <v>479</v>
      </c>
      <c r="H5" s="165" t="s">
        <v>480</v>
      </c>
      <c r="I5" s="165" t="s">
        <v>481</v>
      </c>
    </row>
    <row r="6" spans="1:9" ht="26.4" x14ac:dyDescent="0.25">
      <c r="A6" s="163" t="s">
        <v>482</v>
      </c>
      <c r="B6" s="165" t="s">
        <v>483</v>
      </c>
      <c r="C6" s="165" t="s">
        <v>484</v>
      </c>
      <c r="E6" s="165" t="s">
        <v>485</v>
      </c>
      <c r="F6" s="165" t="s">
        <v>486</v>
      </c>
      <c r="G6" s="165" t="s">
        <v>487</v>
      </c>
      <c r="H6" s="165" t="s">
        <v>488</v>
      </c>
      <c r="I6" s="165" t="s">
        <v>489</v>
      </c>
    </row>
    <row r="7" spans="1:9" ht="26.4" x14ac:dyDescent="0.25">
      <c r="A7" s="163" t="s">
        <v>456</v>
      </c>
      <c r="B7" s="165" t="s">
        <v>490</v>
      </c>
      <c r="C7" s="165" t="s">
        <v>491</v>
      </c>
      <c r="E7" s="165" t="s">
        <v>492</v>
      </c>
      <c r="F7" s="165" t="s">
        <v>493</v>
      </c>
      <c r="G7" s="165" t="s">
        <v>494</v>
      </c>
      <c r="H7" s="165" t="s">
        <v>495</v>
      </c>
      <c r="I7" s="165" t="s">
        <v>496</v>
      </c>
    </row>
    <row r="8" spans="1:9" ht="26.4" x14ac:dyDescent="0.25">
      <c r="A8" s="163" t="s">
        <v>457</v>
      </c>
      <c r="C8" s="165" t="s">
        <v>49</v>
      </c>
      <c r="E8" s="165" t="s">
        <v>497</v>
      </c>
      <c r="F8" s="165" t="s">
        <v>498</v>
      </c>
      <c r="H8" s="165" t="s">
        <v>499</v>
      </c>
      <c r="I8" s="165" t="s">
        <v>500</v>
      </c>
    </row>
    <row r="9" spans="1:9" x14ac:dyDescent="0.25">
      <c r="A9" s="163" t="s">
        <v>458</v>
      </c>
      <c r="C9" s="165" t="s">
        <v>501</v>
      </c>
      <c r="E9" s="165" t="s">
        <v>502</v>
      </c>
      <c r="F9" s="165" t="s">
        <v>503</v>
      </c>
      <c r="H9" s="165" t="s">
        <v>504</v>
      </c>
      <c r="I9" s="165"/>
    </row>
    <row r="10" spans="1:9" x14ac:dyDescent="0.25">
      <c r="A10" s="163" t="s">
        <v>459</v>
      </c>
      <c r="C10" s="165" t="s">
        <v>505</v>
      </c>
      <c r="E10" s="165" t="s">
        <v>506</v>
      </c>
      <c r="F10" s="165" t="s">
        <v>507</v>
      </c>
      <c r="H10" s="165" t="s">
        <v>508</v>
      </c>
      <c r="I10" s="165"/>
    </row>
    <row r="11" spans="1:9" x14ac:dyDescent="0.25">
      <c r="C11" s="165" t="s">
        <v>509</v>
      </c>
      <c r="E11" s="165" t="s">
        <v>510</v>
      </c>
      <c r="F11" s="165"/>
      <c r="H11" s="165" t="s">
        <v>511</v>
      </c>
      <c r="I11" s="165"/>
    </row>
    <row r="12" spans="1:9" x14ac:dyDescent="0.25">
      <c r="C12" s="165" t="s">
        <v>512</v>
      </c>
      <c r="E12" s="165" t="s">
        <v>513</v>
      </c>
      <c r="H12" s="165" t="s">
        <v>514</v>
      </c>
      <c r="I12" s="165"/>
    </row>
    <row r="15" spans="1:9" x14ac:dyDescent="0.25">
      <c r="A15" s="163" t="s">
        <v>515</v>
      </c>
      <c r="B15" s="163" t="s">
        <v>452</v>
      </c>
    </row>
    <row r="16" spans="1:9" x14ac:dyDescent="0.25">
      <c r="A16" s="163" t="s">
        <v>48</v>
      </c>
      <c r="B16" s="163" t="s">
        <v>453</v>
      </c>
    </row>
    <row r="17" spans="1:9" x14ac:dyDescent="0.25">
      <c r="A17" s="163" t="s">
        <v>516</v>
      </c>
      <c r="B17" s="163" t="s">
        <v>454</v>
      </c>
    </row>
    <row r="18" spans="1:9" x14ac:dyDescent="0.25">
      <c r="A18" s="163" t="s">
        <v>517</v>
      </c>
      <c r="B18" s="163" t="s">
        <v>455</v>
      </c>
    </row>
    <row r="19" spans="1:9" x14ac:dyDescent="0.25">
      <c r="A19" s="163" t="s">
        <v>518</v>
      </c>
      <c r="B19" s="163" t="s">
        <v>456</v>
      </c>
    </row>
    <row r="20" spans="1:9" x14ac:dyDescent="0.25">
      <c r="A20" s="163" t="s">
        <v>519</v>
      </c>
      <c r="B20" s="163" t="s">
        <v>457</v>
      </c>
    </row>
    <row r="21" spans="1:9" x14ac:dyDescent="0.25">
      <c r="A21" s="163" t="s">
        <v>520</v>
      </c>
      <c r="B21" s="163" t="s">
        <v>458</v>
      </c>
    </row>
    <row r="22" spans="1:9" x14ac:dyDescent="0.25">
      <c r="A22" s="163" t="s">
        <v>521</v>
      </c>
      <c r="B22" s="163" t="s">
        <v>459</v>
      </c>
    </row>
    <row r="26" spans="1:9" x14ac:dyDescent="0.25">
      <c r="A26" s="316" t="s">
        <v>522</v>
      </c>
      <c r="B26" s="316"/>
      <c r="C26" s="316"/>
      <c r="D26" s="316"/>
      <c r="E26" s="316"/>
      <c r="F26" s="316"/>
      <c r="G26" s="316"/>
    </row>
    <row r="27" spans="1:9" s="166" customFormat="1" x14ac:dyDescent="0.25">
      <c r="B27" s="167" t="s">
        <v>523</v>
      </c>
      <c r="C27" s="167" t="s">
        <v>524</v>
      </c>
      <c r="D27" s="167" t="s">
        <v>525</v>
      </c>
      <c r="E27" s="167" t="s">
        <v>526</v>
      </c>
      <c r="F27" s="167" t="s">
        <v>527</v>
      </c>
      <c r="G27" s="167" t="s">
        <v>528</v>
      </c>
      <c r="H27" s="167" t="s">
        <v>529</v>
      </c>
      <c r="I27" s="167" t="s">
        <v>530</v>
      </c>
    </row>
    <row r="28" spans="1:9" x14ac:dyDescent="0.25">
      <c r="A28" s="164" t="s">
        <v>452</v>
      </c>
      <c r="B28" s="165" t="s">
        <v>531</v>
      </c>
      <c r="C28" s="165" t="s">
        <v>532</v>
      </c>
      <c r="D28" s="168" t="s">
        <v>533</v>
      </c>
      <c r="E28" s="168" t="s">
        <v>534</v>
      </c>
      <c r="F28" s="162" t="s">
        <v>535</v>
      </c>
      <c r="G28" s="165" t="s">
        <v>536</v>
      </c>
      <c r="H28" s="165" t="s">
        <v>537</v>
      </c>
      <c r="I28" s="165" t="s">
        <v>538</v>
      </c>
    </row>
    <row r="29" spans="1:9" ht="26.4" x14ac:dyDescent="0.25">
      <c r="A29" s="164" t="s">
        <v>453</v>
      </c>
      <c r="B29" s="165" t="s">
        <v>539</v>
      </c>
      <c r="C29" s="165" t="s">
        <v>540</v>
      </c>
      <c r="E29" s="165" t="s">
        <v>541</v>
      </c>
      <c r="F29" s="165" t="s">
        <v>542</v>
      </c>
      <c r="G29" s="165" t="s">
        <v>543</v>
      </c>
      <c r="H29" s="165" t="s">
        <v>544</v>
      </c>
      <c r="I29" s="165" t="s">
        <v>545</v>
      </c>
    </row>
    <row r="30" spans="1:9" ht="26.4" x14ac:dyDescent="0.25">
      <c r="A30" s="164" t="s">
        <v>454</v>
      </c>
      <c r="B30" s="165" t="s">
        <v>546</v>
      </c>
      <c r="C30" s="165" t="s">
        <v>547</v>
      </c>
      <c r="E30" s="165" t="s">
        <v>548</v>
      </c>
      <c r="F30" s="168" t="s">
        <v>549</v>
      </c>
      <c r="G30" s="165" t="s">
        <v>550</v>
      </c>
      <c r="H30" s="165" t="s">
        <v>551</v>
      </c>
      <c r="I30" s="165" t="s">
        <v>552</v>
      </c>
    </row>
    <row r="31" spans="1:9" ht="26.4" x14ac:dyDescent="0.25">
      <c r="A31" s="164" t="s">
        <v>482</v>
      </c>
      <c r="B31" s="165" t="s">
        <v>553</v>
      </c>
      <c r="C31" s="165" t="s">
        <v>554</v>
      </c>
      <c r="E31" s="165" t="s">
        <v>555</v>
      </c>
      <c r="F31" s="168" t="s">
        <v>556</v>
      </c>
      <c r="G31" s="165" t="s">
        <v>557</v>
      </c>
      <c r="H31" s="165" t="s">
        <v>558</v>
      </c>
      <c r="I31" s="165" t="s">
        <v>559</v>
      </c>
    </row>
    <row r="32" spans="1:9" ht="26.4" x14ac:dyDescent="0.25">
      <c r="A32" s="164" t="s">
        <v>456</v>
      </c>
      <c r="B32" s="165" t="s">
        <v>560</v>
      </c>
      <c r="C32" s="165" t="s">
        <v>561</v>
      </c>
      <c r="E32" s="168" t="s">
        <v>562</v>
      </c>
      <c r="F32" s="165" t="s">
        <v>563</v>
      </c>
      <c r="G32" s="165" t="s">
        <v>564</v>
      </c>
      <c r="H32" s="165" t="s">
        <v>565</v>
      </c>
      <c r="I32" s="165" t="s">
        <v>566</v>
      </c>
    </row>
    <row r="33" spans="1:9" ht="26.4" x14ac:dyDescent="0.25">
      <c r="A33" s="164" t="s">
        <v>457</v>
      </c>
      <c r="C33" s="165" t="s">
        <v>51</v>
      </c>
      <c r="E33" s="165" t="s">
        <v>567</v>
      </c>
      <c r="F33" s="168" t="s">
        <v>568</v>
      </c>
      <c r="H33" s="165" t="s">
        <v>569</v>
      </c>
      <c r="I33" s="165" t="s">
        <v>570</v>
      </c>
    </row>
    <row r="34" spans="1:9" x14ac:dyDescent="0.25">
      <c r="A34" s="164" t="s">
        <v>458</v>
      </c>
      <c r="C34" s="165" t="s">
        <v>571</v>
      </c>
      <c r="E34" s="165" t="s">
        <v>572</v>
      </c>
      <c r="F34" s="165" t="s">
        <v>573</v>
      </c>
      <c r="H34" s="165" t="s">
        <v>574</v>
      </c>
    </row>
    <row r="35" spans="1:9" x14ac:dyDescent="0.25">
      <c r="A35" s="164" t="s">
        <v>459</v>
      </c>
      <c r="C35" s="165" t="s">
        <v>575</v>
      </c>
      <c r="E35" s="165" t="s">
        <v>576</v>
      </c>
      <c r="F35" s="165" t="s">
        <v>577</v>
      </c>
      <c r="H35" s="165" t="s">
        <v>578</v>
      </c>
    </row>
    <row r="36" spans="1:9" x14ac:dyDescent="0.25">
      <c r="C36" s="165" t="s">
        <v>579</v>
      </c>
      <c r="E36" s="165" t="s">
        <v>580</v>
      </c>
      <c r="H36" s="168" t="s">
        <v>581</v>
      </c>
    </row>
    <row r="37" spans="1:9" x14ac:dyDescent="0.25">
      <c r="C37" s="165" t="s">
        <v>582</v>
      </c>
      <c r="E37" s="165" t="s">
        <v>583</v>
      </c>
      <c r="H37" s="165" t="s">
        <v>584</v>
      </c>
    </row>
    <row r="40" spans="1:9" x14ac:dyDescent="0.25">
      <c r="A40" s="164" t="s">
        <v>585</v>
      </c>
      <c r="B40" s="164" t="s">
        <v>523</v>
      </c>
    </row>
    <row r="41" spans="1:9" x14ac:dyDescent="0.25">
      <c r="A41" s="169" t="s">
        <v>50</v>
      </c>
      <c r="B41" s="164" t="s">
        <v>524</v>
      </c>
    </row>
    <row r="42" spans="1:9" x14ac:dyDescent="0.25">
      <c r="A42" s="169" t="s">
        <v>586</v>
      </c>
      <c r="B42" s="164" t="s">
        <v>525</v>
      </c>
    </row>
    <row r="43" spans="1:9" x14ac:dyDescent="0.25">
      <c r="A43" s="164" t="s">
        <v>587</v>
      </c>
      <c r="B43" s="164" t="s">
        <v>588</v>
      </c>
    </row>
    <row r="44" spans="1:9" x14ac:dyDescent="0.25">
      <c r="A44" s="164" t="s">
        <v>589</v>
      </c>
      <c r="B44" s="164" t="s">
        <v>527</v>
      </c>
    </row>
    <row r="45" spans="1:9" x14ac:dyDescent="0.25">
      <c r="A45" s="164" t="s">
        <v>590</v>
      </c>
      <c r="B45" s="164" t="s">
        <v>528</v>
      </c>
    </row>
    <row r="46" spans="1:9" x14ac:dyDescent="0.25">
      <c r="A46" s="164" t="s">
        <v>591</v>
      </c>
      <c r="B46" s="164" t="s">
        <v>529</v>
      </c>
    </row>
    <row r="47" spans="1:9" x14ac:dyDescent="0.25">
      <c r="A47" s="164" t="s">
        <v>592</v>
      </c>
      <c r="B47" s="164" t="s">
        <v>530</v>
      </c>
    </row>
  </sheetData>
  <mergeCells count="2">
    <mergeCell ref="C1:I1"/>
    <mergeCell ref="A26:G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C3124B05E702F54B8C3127FC6DF4FAA2" ma:contentTypeVersion="17" ma:contentTypeDescription="Új dokumentum létrehozása." ma:contentTypeScope="" ma:versionID="c60d5fc0c1c8b5756edcab06b2251467">
  <xsd:schema xmlns:xsd="http://www.w3.org/2001/XMLSchema" xmlns:xs="http://www.w3.org/2001/XMLSchema" xmlns:p="http://schemas.microsoft.com/office/2006/metadata/properties" xmlns:ns2="87448cc1-fbe9-4e1e-9494-dcd6d4c14d2d" xmlns:ns3="977d29e2-205b-4ea4-82af-9cc6e9f7e758" targetNamespace="http://schemas.microsoft.com/office/2006/metadata/properties" ma:root="true" ma:fieldsID="c8c6bed8ad3f9a0bba989b7410054846" ns2:_="" ns3:_="">
    <xsd:import namespace="87448cc1-fbe9-4e1e-9494-dcd6d4c14d2d"/>
    <xsd:import namespace="977d29e2-205b-4ea4-82af-9cc6e9f7e7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48cc1-fbe9-4e1e-9494-dcd6d4c14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Képcímkék" ma:readOnly="false" ma:fieldId="{5cf76f15-5ced-4ddc-b409-7134ff3c332f}" ma:taxonomyMulti="true" ma:sspId="304f63b5-a726-4f3c-93ae-55ac1a4664bc"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7d29e2-205b-4ea4-82af-9cc6e9f7e75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df3840-926e-4608-a1c6-7b702fe3d1a3}" ma:internalName="TaxCatchAll" ma:showField="CatchAllData" ma:web="977d29e2-205b-4ea4-82af-9cc6e9f7e7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7d29e2-205b-4ea4-82af-9cc6e9f7e758" xsi:nil="true"/>
    <lcf76f155ced4ddcb4097134ff3c332f xmlns="87448cc1-fbe9-4e1e-9494-dcd6d4c14d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16A593-66E9-4388-8591-8516EB30E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448cc1-fbe9-4e1e-9494-dcd6d4c14d2d"/>
    <ds:schemaRef ds:uri="977d29e2-205b-4ea4-82af-9cc6e9f7e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8220B1-393E-4BAF-BB6C-93B0100661D1}">
  <ds:schemaRefs>
    <ds:schemaRef ds:uri="http://schemas.microsoft.com/sharepoint/v3/contenttype/forms"/>
  </ds:schemaRefs>
</ds:datastoreItem>
</file>

<file path=customXml/itemProps3.xml><?xml version="1.0" encoding="utf-8"?>
<ds:datastoreItem xmlns:ds="http://schemas.openxmlformats.org/officeDocument/2006/customXml" ds:itemID="{6EF9F3AC-9C72-4F7E-9B99-A7CE962D2CC6}">
  <ds:schemaRefs>
    <ds:schemaRef ds:uri="http://purl.org/dc/elements/1.1/"/>
    <ds:schemaRef ds:uri="http://schemas.microsoft.com/office/2006/documentManagement/types"/>
    <ds:schemaRef ds:uri="http://purl.org/dc/dcmitype/"/>
    <ds:schemaRef ds:uri="977d29e2-205b-4ea4-82af-9cc6e9f7e758"/>
    <ds:schemaRef ds:uri="http://purl.org/dc/terms/"/>
    <ds:schemaRef ds:uri="http://schemas.microsoft.com/office/2006/metadata/properties"/>
    <ds:schemaRef ds:uri="http://schemas.microsoft.com/office/infopath/2007/PartnerControls"/>
    <ds:schemaRef ds:uri="http://schemas.openxmlformats.org/package/2006/metadata/core-properties"/>
    <ds:schemaRef ds:uri="87448cc1-fbe9-4e1e-9494-dcd6d4c14d2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Munkalapok</vt:lpstr>
      </vt:variant>
      <vt:variant>
        <vt:i4>5</vt:i4>
      </vt:variant>
      <vt:variant>
        <vt:lpstr>Névvel ellátott tartományok</vt:lpstr>
      </vt:variant>
      <vt:variant>
        <vt:i4>30</vt:i4>
      </vt:variant>
    </vt:vector>
  </HeadingPairs>
  <TitlesOfParts>
    <vt:vector size="35" baseType="lpstr">
      <vt:lpstr>Pályázati adatlap_Data Sheet</vt:lpstr>
      <vt:lpstr>Segédlet   Guide</vt:lpstr>
      <vt:lpstr>legördülő</vt:lpstr>
      <vt:lpstr>legördülő 2</vt:lpstr>
      <vt:lpstr>legördülő_tudományági</vt:lpstr>
      <vt:lpstr>_1_hittudományok</vt:lpstr>
      <vt:lpstr>Agrártudományok</vt:lpstr>
      <vt:lpstr>Agrártudományok_ENG</vt:lpstr>
      <vt:lpstr>alap_elsos</vt:lpstr>
      <vt:lpstr>alap_felsobb</vt:lpstr>
      <vt:lpstr>alap_list</vt:lpstr>
      <vt:lpstr>Bölcsészettudományok</vt:lpstr>
      <vt:lpstr>Bölcsészettudományok_ENG</vt:lpstr>
      <vt:lpstr>doktori</vt:lpstr>
      <vt:lpstr>doktori_list</vt:lpstr>
      <vt:lpstr>doktorvaromanyos</vt:lpstr>
      <vt:lpstr>fiatal_ok_kut_list</vt:lpstr>
      <vt:lpstr>Hittudományok</vt:lpstr>
      <vt:lpstr>Hittudományok_ENG</vt:lpstr>
      <vt:lpstr>mester_elso_osztatlan</vt:lpstr>
      <vt:lpstr>mester_elso_osztott</vt:lpstr>
      <vt:lpstr>mester_felsobb</vt:lpstr>
      <vt:lpstr>mester_list</vt:lpstr>
      <vt:lpstr>Műszaki_tudományok</vt:lpstr>
      <vt:lpstr>Műszaki_tudományok_ENG</vt:lpstr>
      <vt:lpstr>Művészetek</vt:lpstr>
      <vt:lpstr>Művészetek_ENG</vt:lpstr>
      <vt:lpstr>'Pályázati adatlap_Data Sheet'!Nyomtatási_terület</vt:lpstr>
      <vt:lpstr>Orvostudományok</vt:lpstr>
      <vt:lpstr>Orvostudományok_ENG</vt:lpstr>
      <vt:lpstr>posztdoktor</vt:lpstr>
      <vt:lpstr>Társadalomtudományok</vt:lpstr>
      <vt:lpstr>Társadalomtudományok_ENG</vt:lpstr>
      <vt:lpstr>Természettudományok</vt:lpstr>
      <vt:lpstr>Természettudományok_ENG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Windows-felhasználó</dc:creator>
  <cp:keywords/>
  <dc:description/>
  <cp:lastModifiedBy>Szűcs Boglárka</cp:lastModifiedBy>
  <cp:revision/>
  <cp:lastPrinted>2025-04-01T08:55:15Z</cp:lastPrinted>
  <dcterms:created xsi:type="dcterms:W3CDTF">2020-05-07T11:03:00Z</dcterms:created>
  <dcterms:modified xsi:type="dcterms:W3CDTF">2026-05-05T12:25:22Z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0x010100C3124B05E702F54B8C3127FC6DF4FAA2</vt:lpwstr>
  </property>
  <property fmtid="{D5CDD505-2E9C-101B-9397-08002B2CF9AE}" pid="3" name="MediaServiceImageTags">
    <vt:lpwstr/>
  </property>
</Properties>
</file>