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never"/>
  <mc:AlternateContent xmlns:mc="http://schemas.openxmlformats.org/markup-compatibility/2006">
    <mc:Choice Requires="x15">
      <x15ac:absPath xmlns:x15ac="http://schemas.microsoft.com/office/spreadsheetml/2010/11/ac" url="M:\_Pályázatok\ÚNKP\ÚNKP 2022_2023\bírálati laptervezetek\2022_23\"/>
    </mc:Choice>
  </mc:AlternateContent>
  <xr:revisionPtr revIDLastSave="0" documentId="13_ncr:1_{782AD595-A9F0-4F7A-A85F-2FB78D95263F}" xr6:coauthVersionLast="4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unka1" sheetId="1" r:id="rId1"/>
    <sheet name="." sheetId="3" r:id="rId2"/>
    <sheet name="Munka2" sheetId="2" state="hidden" r:id="rId3"/>
  </sheets>
  <externalReferences>
    <externalReference r:id="rId4"/>
  </externalReferences>
  <definedNames>
    <definedName name="_GoBack" localSheetId="0">Munka1!$B$75</definedName>
    <definedName name="_xlnm.Print_Area" localSheetId="0">Munka1!$A$3:$G$81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F55" i="1" s="1"/>
  <c r="C17" i="1" s="1"/>
  <c r="F28" i="1"/>
  <c r="I80" i="1"/>
  <c r="I67" i="1"/>
  <c r="I43" i="1"/>
  <c r="I62" i="1" l="1"/>
  <c r="I52" i="1" l="1"/>
  <c r="I49" i="1"/>
  <c r="I47" i="1"/>
  <c r="L33" i="1" l="1"/>
  <c r="L31" i="1"/>
  <c r="I34" i="1"/>
  <c r="I33" i="1"/>
  <c r="I32" i="1"/>
  <c r="I31" i="1"/>
  <c r="I45" i="1"/>
  <c r="N35" i="1"/>
  <c r="N28" i="1"/>
  <c r="I27" i="1"/>
  <c r="I26" i="1"/>
  <c r="M35" i="1" l="1"/>
  <c r="L35" i="1"/>
  <c r="M28" i="1"/>
  <c r="L28" i="1"/>
  <c r="I25" i="1"/>
  <c r="I24" i="1"/>
  <c r="I23" i="1"/>
  <c r="I22" i="1"/>
  <c r="I75" i="1" l="1"/>
  <c r="I8" i="1" l="1"/>
  <c r="I6" i="1"/>
  <c r="I4" i="1"/>
  <c r="B60" i="1" l="1"/>
  <c r="B42" i="1"/>
</calcChain>
</file>

<file path=xl/sharedStrings.xml><?xml version="1.0" encoding="utf-8"?>
<sst xmlns="http://schemas.openxmlformats.org/spreadsheetml/2006/main" count="67" uniqueCount="67">
  <si>
    <t>KÉREM legyen szíves:</t>
  </si>
  <si>
    <r>
      <t>A pályázó neve</t>
    </r>
    <r>
      <rPr>
        <b/>
        <sz val="12"/>
        <color theme="1"/>
        <rFont val="Times New Roman"/>
        <family val="1"/>
        <charset val="238"/>
      </rPr>
      <t xml:space="preserve">: </t>
    </r>
  </si>
  <si>
    <r>
      <t>Kutatás címe</t>
    </r>
    <r>
      <rPr>
        <b/>
        <sz val="12"/>
        <color theme="1"/>
        <rFont val="Times New Roman"/>
        <family val="1"/>
        <charset val="238"/>
      </rPr>
      <t xml:space="preserve">: </t>
    </r>
  </si>
  <si>
    <r>
      <rPr>
        <b/>
        <u/>
        <sz val="11"/>
        <color theme="1"/>
        <rFont val="Times New Roman"/>
        <family val="1"/>
        <charset val="238"/>
      </rPr>
      <t xml:space="preserve">Pályázott ösztöndíj pályázati kódja: </t>
    </r>
    <r>
      <rPr>
        <b/>
        <u/>
        <sz val="12"/>
        <color theme="1"/>
        <rFont val="Times New Roman"/>
        <family val="1"/>
        <charset val="238"/>
      </rPr>
      <t xml:space="preserve">
</t>
    </r>
  </si>
  <si>
    <t xml:space="preserve">SZAKÉRTŐI BÍRÁLATI LAP </t>
  </si>
  <si>
    <t>A szakértő által adott pontok:</t>
  </si>
  <si>
    <t>Bírálati szempont</t>
  </si>
  <si>
    <t>Maximálisan</t>
  </si>
  <si>
    <t>Szakértő által adott pont</t>
  </si>
  <si>
    <t>adható pont</t>
  </si>
  <si>
    <t>1. TUDOMÁNYOS TELJESÍTMÉNY</t>
  </si>
  <si>
    <t>Legfeljebb 175 pont</t>
  </si>
  <si>
    <r>
      <t xml:space="preserve">A pályázó az </t>
    </r>
    <r>
      <rPr>
        <b/>
        <sz val="11"/>
        <color theme="1"/>
        <rFont val="Times New Roman"/>
        <family val="1"/>
        <charset val="238"/>
      </rPr>
      <t>Országos Tudományos Diákköri Tanács által adományozott Pro Scientia/Arte Aranyérem</t>
    </r>
    <r>
      <rPr>
        <sz val="11"/>
        <color theme="1"/>
        <rFont val="Times New Roman"/>
        <family val="1"/>
        <charset val="238"/>
      </rPr>
      <t xml:space="preserve"> kitüntetésben részesült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</si>
  <si>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 xml:space="preserve">A pályázó az </t>
    </r>
    <r>
      <rPr>
        <b/>
        <sz val="11"/>
        <color theme="1"/>
        <rFont val="Times New Roman"/>
        <family val="1"/>
        <charset val="238"/>
      </rPr>
      <t>Országos Tudományos Diákköri Konferencián (OTDK) elért I. helyezéssel</t>
    </r>
    <r>
      <rPr>
        <sz val="11"/>
        <color theme="1"/>
        <rFont val="Times New Roman"/>
        <family val="1"/>
        <charset val="238"/>
      </rPr>
      <t xml:space="preserve"> rendelkezik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</si>
  <si>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 xml:space="preserve">A pályázó az </t>
    </r>
    <r>
      <rPr>
        <b/>
        <sz val="11"/>
        <color theme="1"/>
        <rFont val="Times New Roman"/>
        <family val="1"/>
        <charset val="238"/>
      </rPr>
      <t>Országos Tudományos Diákköri Konferencián (OTDK) elért  II. helyezéssel</t>
    </r>
    <r>
      <rPr>
        <sz val="11"/>
        <color theme="1"/>
        <rFont val="Times New Roman"/>
        <family val="1"/>
        <charset val="238"/>
      </rPr>
      <t xml:space="preserve"> rendelkezik</t>
    </r>
    <r>
      <rPr>
        <vertAlign val="superscript"/>
        <sz val="11"/>
        <color theme="1"/>
        <rFont val="Times New Roman"/>
        <family val="1"/>
        <charset val="238"/>
      </rPr>
      <t>8</t>
    </r>
  </si>
  <si>
    <r>
      <t xml:space="preserve">A pályázó az </t>
    </r>
    <r>
      <rPr>
        <b/>
        <sz val="11"/>
        <color theme="1"/>
        <rFont val="Times New Roman"/>
        <family val="1"/>
        <charset val="238"/>
      </rPr>
      <t>Országos Tudományos Diákköri Konferencián (OTDK) elért III. helyezéssel</t>
    </r>
    <r>
      <rPr>
        <sz val="11"/>
        <color theme="1"/>
        <rFont val="Times New Roman"/>
        <family val="1"/>
        <charset val="238"/>
      </rPr>
      <t xml:space="preserve"> rendelkezik</t>
    </r>
    <r>
      <rPr>
        <vertAlign val="superscript"/>
        <sz val="11"/>
        <color theme="1"/>
        <rFont val="Times New Roman"/>
        <family val="1"/>
        <charset val="238"/>
      </rPr>
      <t>9</t>
    </r>
  </si>
  <si>
    <t>50-75</t>
  </si>
  <si>
    <t>25-49</t>
  </si>
  <si>
    <t>Tudományos teljesítmény ÖSSZESEN</t>
  </si>
  <si>
    <r>
      <t>2. Megadott szabadalom/mintaoltalom</t>
    </r>
    <r>
      <rPr>
        <b/>
        <vertAlign val="superscript"/>
        <sz val="11"/>
        <color theme="1"/>
        <rFont val="Times New Roman"/>
        <family val="1"/>
        <charset val="238"/>
      </rPr>
      <t>10</t>
    </r>
  </si>
  <si>
    <t>Legfeljebb 125 pont</t>
  </si>
  <si>
    <t>A pályázó megadott szabadalommal rendelkezik, amelyben a saját része legalább 50%.</t>
  </si>
  <si>
    <t>A pályázó megadott szabadalommal rendelkezik, amelyben a saját része 25-49%.</t>
  </si>
  <si>
    <t>A pályázó megadott mintaoltalommal rendelkezik, amelyben a saját része legalább 50%.</t>
  </si>
  <si>
    <t>A pályázó megadott mintaoltalommal rendelkezik, amelyben a saját része 25-49%.</t>
  </si>
  <si>
    <t>Megadott szabadalom/mintaoltalom ÖSSZESEN</t>
  </si>
  <si>
    <r>
      <rPr>
        <vertAlign val="superscript"/>
        <sz val="10"/>
        <color rgb="FF000000"/>
        <rFont val="Times New Roman"/>
        <family val="1"/>
        <charset val="238"/>
      </rPr>
      <t xml:space="preserve">6 </t>
    </r>
    <r>
      <rPr>
        <sz val="10"/>
        <color rgb="FF000000"/>
        <rFont val="Times New Roman"/>
        <family val="1"/>
        <charset val="238"/>
      </rPr>
      <t>amennyiben több OTDK helyezése és Pro Scientia/Arte Aranyérme is van a pályázónak, akkor a Pályázati Adatlapon a Pro Scientia Aranyérmet, valamint egy db OTDK első helyezést kell feltüntetni, de a pontszámításnál kizárólag a Pro Scientia/Arte Aranyérem vehető figyelembe, mint a magasabb pontszámú eredmény.</t>
    </r>
  </si>
  <si>
    <r>
      <rPr>
        <vertAlign val="superscript"/>
        <sz val="10"/>
        <color rgb="FF000000"/>
        <rFont val="Times New Roman"/>
        <family val="1"/>
        <charset val="238"/>
      </rPr>
      <t xml:space="preserve">7 </t>
    </r>
    <r>
      <rPr>
        <sz val="10"/>
        <color rgb="FF000000"/>
        <rFont val="Times New Roman"/>
        <family val="1"/>
        <charset val="238"/>
      </rPr>
      <t>amennyiben az OTDK-n több helyezést is elért a pályázó, a Pályázati Adatlapon csak a legjobb eredményét kell feltüntetni, az OTDK-n elért I., II., III. helyezésért csak egyszer adható pont.</t>
    </r>
  </si>
  <si>
    <r>
      <t xml:space="preserve">8 </t>
    </r>
    <r>
      <rPr>
        <sz val="10"/>
        <color rgb="FF000000"/>
        <rFont val="Times New Roman"/>
        <family val="1"/>
        <charset val="238"/>
      </rPr>
      <t>amennyiben az OTDK-n több helyezést is elért a pályázó, a Pályázati Adatlapon csak a legjobb eredményét kell feltüntetni, az OTDK-n elért I., II., III. helyezésért csak egyszer adható pont.</t>
    </r>
  </si>
  <si>
    <r>
      <t xml:space="preserve">9 </t>
    </r>
    <r>
      <rPr>
        <sz val="10"/>
        <color rgb="FF000000"/>
        <rFont val="Times New Roman"/>
        <family val="1"/>
        <charset val="238"/>
      </rPr>
      <t>amennyiben az OTDK-n több helyezést is elért a pályázó, a Pályázati Adatlapon csak a legjobb eredményét kell feltüntetni, az OTDK-n elért I., II., III. helyezésért csak egyszer adható pont.</t>
    </r>
  </si>
  <si>
    <r>
      <t xml:space="preserve">10 </t>
    </r>
    <r>
      <rPr>
        <sz val="10"/>
        <color rgb="FF000000"/>
        <rFont val="Times New Roman"/>
        <family val="1"/>
        <charset val="238"/>
      </rPr>
      <t>amennyiben a pályázó több szabadalommal/mintaoltalommal rendelkezik, úgy azokból egy-egy vehető figyelembe, azaz ezen szempontokra egyszer adható maximum 75/50 pont (összesen legfeljebb 125 pont)</t>
    </r>
  </si>
  <si>
    <t>3. Tudományos/művészeti díjak, ösztöndíjak</t>
  </si>
  <si>
    <t>Legfeljebb 15</t>
  </si>
  <si>
    <r>
      <rPr>
        <b/>
        <sz val="11"/>
        <color theme="1"/>
        <rFont val="Times New Roman"/>
        <family val="1"/>
        <charset val="238"/>
      </rPr>
      <t>4. Agrártudományok, matematikai, természettudományos, műszaki és informatikai (MTMI) területen, valamint agártudományok tudományterületen belül végzett kutatási téma</t>
    </r>
    <r>
      <rPr>
        <b/>
        <vertAlign val="superscript"/>
        <sz val="11"/>
        <color theme="1"/>
        <rFont val="Times New Roman"/>
        <family val="1"/>
        <charset val="238"/>
      </rPr>
      <t>11</t>
    </r>
  </si>
  <si>
    <t>6. Egyéb szakmai tevékenység (pl. részvétel tudományos közéletben, szerkesztői, szakértői-bírálói tevékenység, tudományos ismeretterjesztő tevékenység, stb.)</t>
  </si>
  <si>
    <t>legfeljebb 10</t>
  </si>
  <si>
    <t>7. Kutatási terv</t>
  </si>
  <si>
    <t>legfeljebb 40</t>
  </si>
  <si>
    <t>A kutatási terv kidolgozottsága, megvalósíthatósága, a téma tudományos fontossága, újszerűsége, nemzetstratégiai jelentősége, a kutatás eredményeinek közvetlen hasznosulása, hasznosíthatósága, publikációs/alkalmazási lehetőségei, a kutatás teljesítésének tervezett ütemezése, a kutatási témához kapcsolódó egyéb (nem témavezetői) ajánlás, vállalások, az eredmények megismertetésére vonatkozó kommunikációs terv.</t>
  </si>
  <si>
    <t>Összesen</t>
  </si>
  <si>
    <t>legfeljebb 380 pont</t>
  </si>
  <si>
    <t>__________________________________________</t>
  </si>
  <si>
    <r>
      <t xml:space="preserve">11 </t>
    </r>
    <r>
      <rPr>
        <sz val="10"/>
        <color rgb="FF000000"/>
        <rFont val="Times New Roman"/>
        <family val="1"/>
        <charset val="238"/>
      </rPr>
      <t>interdiszciplinális tudományágban végzett kutatási téma esetén a szakértő részpontot is adhat</t>
    </r>
  </si>
  <si>
    <r>
      <t xml:space="preserve">12 </t>
    </r>
    <r>
      <rPr>
        <sz val="10"/>
        <color rgb="FF000000"/>
        <rFont val="Times New Roman"/>
        <family val="1"/>
        <charset val="238"/>
      </rPr>
      <t>legalább 3 főből álló azonos kutatási témában írásbeli megállapodás alapján létrejött kutatási együttműködés, amely rendelkezik kutatási programmal. A kutatócsoport vezetője a pályázat beadásának időpontjában legalább PhD/DLA fokozattal vagy az egyetem doktori tanácsának igazolásával rendelkezik és a befogadó felsőoktatási intézmény a kutatócsoport működéséhez szükséges infrastrukturális feltételeket biztosítja. A kutatócsoport keretében történő együttműködést igazolni szükséges legalább tanszékvezetői szinten.</t>
    </r>
  </si>
  <si>
    <r>
      <rPr>
        <b/>
        <sz val="11"/>
        <color rgb="FFFF0000"/>
        <rFont val="Times New Roman"/>
        <family val="1"/>
        <charset val="238"/>
      </rPr>
      <t>Pályázati kiírás szerinti kötelező vállalások megjelenítése a kutatási tervben</t>
    </r>
    <r>
      <rPr>
        <sz val="11"/>
        <color theme="1"/>
        <rFont val="Times New Roman"/>
        <family val="1"/>
        <charset val="238"/>
      </rPr>
      <t xml:space="preserve">  
</t>
    </r>
    <r>
      <rPr>
        <sz val="9"/>
        <color theme="1"/>
        <rFont val="Times New Roman"/>
        <family val="1"/>
        <charset val="238"/>
      </rPr>
      <t>(legördíthető lista)</t>
    </r>
  </si>
  <si>
    <t>a pály. kiírás minden kötelező vállalását megjelenítette</t>
  </si>
  <si>
    <r>
      <rPr>
        <b/>
        <sz val="11"/>
        <color rgb="FFFF0000"/>
        <rFont val="Times New Roman"/>
        <family val="1"/>
        <charset val="238"/>
      </rPr>
      <t>Kötelező vállalások részben történő megjelenítése esetén</t>
    </r>
    <r>
      <rPr>
        <b/>
        <sz val="11"/>
        <color theme="1"/>
        <rFont val="Times New Roman"/>
        <family val="1"/>
        <charset val="238"/>
      </rPr>
      <t xml:space="preserve"> hiányzó kötelező vállalás:</t>
    </r>
  </si>
  <si>
    <t>Kötelező vállalások részben történő megjelenítése esetén hiányzó kötelező vállalás felsorolása</t>
  </si>
  <si>
    <r>
      <t>Szöveges indoklá</t>
    </r>
    <r>
      <rPr>
        <sz val="11"/>
        <color theme="1"/>
        <rFont val="Times New Roman"/>
        <family val="1"/>
        <charset val="238"/>
      </rPr>
      <t>s (kötelező kitölteni, max.800 karakter)  - mindegyik bírálati lap esetében</t>
    </r>
  </si>
  <si>
    <t>Összeférhetetlenségi nyilatkozat :</t>
  </si>
  <si>
    <t>Büntetőjogi felelősségem tudatában nyilatkozom, hogy adott pályázati ciklusban jelen keretre nem pályáztam, a Ptk. szerint a pályázó hozzátartozójának nem minősülök, továbbá a pályázó szakmai irányításában nem veszek részt, személyemet illetően a pályázóval szemben összeférhetetlenség, érintettség nem áll fenn.</t>
  </si>
  <si>
    <t xml:space="preserve">       </t>
  </si>
  <si>
    <t>……………..……………..</t>
  </si>
  <si>
    <t xml:space="preserve">(név és aláírása) </t>
  </si>
  <si>
    <t>a pály. kiírás kötelező vállalásait részben jelenítette meg, hiányzó elem:</t>
  </si>
  <si>
    <t>·   agrár, műszaki, orvos- és egészségtudomány, természettudomány képzési terület</t>
  </si>
  <si>
    <t>ÚNKP-19-3-I (DH)</t>
  </si>
  <si>
    <t>·   egyéb képzési terület</t>
  </si>
  <si>
    <t>ÚNKP-19-3-II (leendő DH)</t>
  </si>
  <si>
    <t>ÚNKP-19-3-III (DJ)</t>
  </si>
  <si>
    <t>ÚNKP-19-3-IV (leendő DJ)</t>
  </si>
  <si>
    <r>
      <t xml:space="preserve">A pályázó a </t>
    </r>
    <r>
      <rPr>
        <b/>
        <sz val="11"/>
        <color theme="1"/>
        <rFont val="Times New Roman"/>
        <family val="1"/>
        <charset val="238"/>
      </rPr>
      <t>doktori fokozat megszerzéséhez szükséges</t>
    </r>
    <r>
      <rPr>
        <sz val="11"/>
        <color theme="1"/>
        <rFont val="Times New Roman"/>
        <family val="1"/>
        <charset val="238"/>
      </rPr>
      <t xml:space="preserve">, a doktori iskola által beszámításra kerülő szakmai és művészeti </t>
    </r>
    <r>
      <rPr>
        <b/>
        <sz val="11"/>
        <color theme="1"/>
        <rFont val="Times New Roman"/>
        <family val="1"/>
        <charset val="238"/>
      </rPr>
      <t xml:space="preserve">teljesítmény </t>
    </r>
    <r>
      <rPr>
        <b/>
        <u/>
        <sz val="11"/>
        <color theme="1"/>
        <rFont val="Times New Roman"/>
        <family val="1"/>
        <charset val="238"/>
      </rPr>
      <t>legalább 50%-ával</t>
    </r>
    <r>
      <rPr>
        <b/>
        <sz val="11"/>
        <color theme="1"/>
        <rFont val="Times New Roman"/>
        <family val="1"/>
        <charset val="238"/>
      </rPr>
      <t xml:space="preserve"> rendelkezik </t>
    </r>
  </si>
  <si>
    <r>
      <t xml:space="preserve">A pályázó a </t>
    </r>
    <r>
      <rPr>
        <b/>
        <sz val="11"/>
        <color theme="1"/>
        <rFont val="Times New Roman"/>
        <family val="1"/>
        <charset val="238"/>
      </rPr>
      <t>doktori fokozat megszerzéséhez szükséges</t>
    </r>
    <r>
      <rPr>
        <sz val="11"/>
        <color theme="1"/>
        <rFont val="Times New Roman"/>
        <family val="1"/>
        <charset val="238"/>
      </rPr>
      <t xml:space="preserve">, a doktori iskola által beszámításra kerülő szakmai és művészeti </t>
    </r>
    <r>
      <rPr>
        <b/>
        <sz val="11"/>
        <color theme="1"/>
        <rFont val="Times New Roman"/>
        <family val="1"/>
        <charset val="238"/>
      </rPr>
      <t>teljesítmény</t>
    </r>
    <r>
      <rPr>
        <b/>
        <u/>
        <sz val="11"/>
        <color theme="1"/>
        <rFont val="Times New Roman"/>
        <family val="1"/>
        <charset val="238"/>
      </rPr>
      <t xml:space="preserve"> legalább 25-49%-ával</t>
    </r>
    <r>
      <rPr>
        <b/>
        <sz val="11"/>
        <color theme="1"/>
        <rFont val="Times New Roman"/>
        <family val="1"/>
        <charset val="238"/>
      </rPr>
      <t xml:space="preserve"> rendelkezik</t>
    </r>
  </si>
  <si>
    <r>
      <rPr>
        <b/>
        <sz val="11"/>
        <color theme="1"/>
        <rFont val="Times New Roman"/>
        <family val="1"/>
        <charset val="238"/>
      </rPr>
      <t>5. Pályázatban benyújtott kutatási terv kutatócsoport</t>
    </r>
    <r>
      <rPr>
        <b/>
        <vertAlign val="superscript"/>
        <sz val="11"/>
        <color theme="1"/>
        <rFont val="Times New Roman"/>
        <family val="1"/>
        <charset val="238"/>
      </rPr>
      <t>1</t>
    </r>
    <r>
      <rPr>
        <vertAlign val="super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keretében kerül megvalósítására VAGY A Pályázó az Eötvös Loránd Kutatóhálózat, vagy a fogadó felsőoktatási intézményen kívüli kutatócsoport keretében dolgozik a kutatási terve megvalósításán.</t>
    </r>
  </si>
  <si>
    <t xml:space="preserve">Kelt:  </t>
  </si>
  <si>
    <t>ÚNKP-22-3-I.</t>
  </si>
  <si>
    <r>
      <t>ÚNKP felsőoktatási Doktori Hallgatói, Doktorjelölti Kutatói ösztöndíjhoz</t>
    </r>
    <r>
      <rPr>
        <sz val="12"/>
        <color theme="1"/>
        <rFont val="Times New Roman"/>
        <family val="1"/>
        <charset val="238"/>
      </rPr>
      <t xml:space="preserve"> (2022/2023)</t>
    </r>
    <r>
      <rPr>
        <b/>
        <sz val="12"/>
        <color theme="1"/>
        <rFont val="Times New Roman"/>
        <family val="1"/>
        <charset val="238"/>
      </rPr>
      <t xml:space="preserve">
</t>
    </r>
    <r>
      <rPr>
        <b/>
        <sz val="12"/>
        <color rgb="FF00B050"/>
        <rFont val="Times New Roman"/>
        <family val="1"/>
        <charset val="238"/>
      </rPr>
      <t xml:space="preserve"> I. típusú - leendő  doktorhallgató vagy
jelenlegi doktorhallgató, aki komplex vizsgáját az ösztöndíjas jogviszony kezdetéig nem teljesíti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</si>
</sst>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vertAlign val="superscript"/>
      <sz val="10"/>
      <color rgb="FF000000"/>
      <name val="Times New Roman"/>
      <family val="1"/>
      <charset val="238"/>
    </font>
    <font>
      <b/>
      <vertAlign val="superscript"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F2EC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4" fillId="0" borderId="0" xfId="0" applyFont="1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justify" vertical="center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/>
    <xf numFmtId="0" fontId="4" fillId="0" borderId="20" xfId="0" applyFont="1" applyBorder="1"/>
    <xf numFmtId="0" fontId="1" fillId="0" borderId="21" xfId="0" applyFont="1" applyBorder="1" applyAlignment="1">
      <alignment horizontal="justify" vertical="center"/>
    </xf>
    <xf numFmtId="0" fontId="4" fillId="0" borderId="21" xfId="0" applyFont="1" applyBorder="1"/>
    <xf numFmtId="0" fontId="2" fillId="0" borderId="10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4" fillId="0" borderId="18" xfId="0" applyFont="1" applyBorder="1"/>
    <xf numFmtId="0" fontId="12" fillId="0" borderId="10" xfId="0" applyFont="1" applyBorder="1" applyAlignment="1">
      <alignment vertical="center"/>
    </xf>
    <xf numFmtId="0" fontId="4" fillId="0" borderId="10" xfId="0" applyFont="1" applyBorder="1"/>
    <xf numFmtId="0" fontId="8" fillId="0" borderId="13" xfId="0" applyFont="1" applyBorder="1" applyAlignment="1">
      <alignment vertical="center"/>
    </xf>
    <xf numFmtId="0" fontId="4" fillId="0" borderId="13" xfId="0" applyFont="1" applyBorder="1" applyAlignment="1">
      <alignment horizontal="justify" vertical="center"/>
    </xf>
    <xf numFmtId="0" fontId="13" fillId="0" borderId="16" xfId="0" applyFont="1" applyBorder="1" applyAlignment="1">
      <alignment horizontal="justify" vertical="center"/>
    </xf>
    <xf numFmtId="0" fontId="4" fillId="0" borderId="22" xfId="0" applyFont="1" applyBorder="1"/>
    <xf numFmtId="0" fontId="4" fillId="0" borderId="24" xfId="0" applyFont="1" applyBorder="1"/>
    <xf numFmtId="0" fontId="4" fillId="0" borderId="9" xfId="0" applyFont="1" applyBorder="1"/>
    <xf numFmtId="0" fontId="3" fillId="0" borderId="10" xfId="0" applyFont="1" applyBorder="1" applyAlignment="1">
      <alignment horizontal="justify" vertical="center"/>
    </xf>
    <xf numFmtId="0" fontId="4" fillId="0" borderId="11" xfId="0" applyFont="1" applyBorder="1"/>
    <xf numFmtId="0" fontId="3" fillId="0" borderId="13" xfId="0" applyFont="1" applyBorder="1" applyAlignment="1">
      <alignment horizontal="justify" vertical="center"/>
    </xf>
    <xf numFmtId="0" fontId="4" fillId="0" borderId="1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3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vertical="center" wrapText="1"/>
    </xf>
    <xf numFmtId="0" fontId="15" fillId="0" borderId="19" xfId="0" applyFont="1" applyBorder="1"/>
    <xf numFmtId="0" fontId="15" fillId="0" borderId="19" xfId="0" applyFont="1" applyBorder="1" applyAlignment="1">
      <alignment vertical="top" wrapText="1"/>
    </xf>
    <xf numFmtId="0" fontId="4" fillId="0" borderId="1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2" xfId="0" applyFont="1" applyBorder="1" applyAlignment="1">
      <alignment horizontal="left"/>
    </xf>
    <xf numFmtId="0" fontId="9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left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 wrapText="1"/>
      <protection locked="0"/>
    </xf>
    <xf numFmtId="0" fontId="3" fillId="5" borderId="34" xfId="0" applyFont="1" applyFill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/>
    <xf numFmtId="0" fontId="4" fillId="6" borderId="0" xfId="0" applyFont="1" applyFill="1"/>
    <xf numFmtId="0" fontId="3" fillId="4" borderId="29" xfId="0" applyFont="1" applyFill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4" fontId="11" fillId="2" borderId="43" xfId="0" applyNumberFormat="1" applyFont="1" applyFill="1" applyBorder="1" applyAlignment="1">
      <alignment vertical="center" wrapText="1"/>
    </xf>
    <xf numFmtId="0" fontId="4" fillId="0" borderId="19" xfId="0" applyFont="1" applyFill="1" applyBorder="1"/>
    <xf numFmtId="0" fontId="15" fillId="0" borderId="19" xfId="0" applyFont="1" applyFill="1" applyBorder="1" applyAlignment="1">
      <alignment horizontal="left" vertical="top" wrapText="1"/>
    </xf>
    <xf numFmtId="0" fontId="4" fillId="0" borderId="13" xfId="0" applyFont="1" applyFill="1" applyBorder="1"/>
    <xf numFmtId="0" fontId="4" fillId="0" borderId="0" xfId="0" applyFont="1" applyFill="1"/>
    <xf numFmtId="0" fontId="6" fillId="0" borderId="44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/>
    </xf>
    <xf numFmtId="0" fontId="13" fillId="0" borderId="23" xfId="0" applyFont="1" applyBorder="1" applyAlignment="1">
      <alignment horizontal="justify" vertical="center"/>
    </xf>
    <xf numFmtId="0" fontId="4" fillId="0" borderId="23" xfId="0" applyFont="1" applyBorder="1"/>
    <xf numFmtId="0" fontId="13" fillId="0" borderId="13" xfId="0" applyFont="1" applyBorder="1" applyAlignment="1">
      <alignment horizontal="justify" vertical="center"/>
    </xf>
    <xf numFmtId="0" fontId="15" fillId="0" borderId="19" xfId="0" applyFont="1" applyBorder="1" applyAlignment="1">
      <alignment vertical="center"/>
    </xf>
    <xf numFmtId="0" fontId="15" fillId="7" borderId="13" xfId="0" applyFont="1" applyFill="1" applyBorder="1" applyAlignment="1" applyProtection="1">
      <alignment horizontal="justify" vertical="center"/>
      <protection locked="0"/>
    </xf>
    <xf numFmtId="0" fontId="3" fillId="2" borderId="29" xfId="0" applyFont="1" applyFill="1" applyBorder="1" applyAlignment="1">
      <alignment vertical="center" wrapText="1"/>
    </xf>
    <xf numFmtId="0" fontId="3" fillId="5" borderId="45" xfId="0" applyFont="1" applyFill="1" applyBorder="1" applyAlignment="1">
      <alignment horizontal="left" vertical="center" wrapText="1"/>
    </xf>
    <xf numFmtId="0" fontId="3" fillId="5" borderId="40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3" fillId="7" borderId="24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 applyProtection="1">
      <alignment horizontal="center" vertical="center" wrapText="1"/>
      <protection locked="0"/>
    </xf>
    <xf numFmtId="0" fontId="3" fillId="7" borderId="22" xfId="0" applyFont="1" applyFill="1" applyBorder="1" applyAlignment="1" applyProtection="1">
      <alignment horizontal="center" vertical="center" wrapText="1"/>
      <protection locked="0"/>
    </xf>
    <xf numFmtId="0" fontId="3" fillId="7" borderId="11" xfId="0" applyFont="1" applyFill="1" applyBorder="1" applyAlignment="1" applyProtection="1">
      <alignment horizontal="center" vertical="center" wrapText="1"/>
      <protection locked="0"/>
    </xf>
    <xf numFmtId="0" fontId="3" fillId="7" borderId="18" xfId="0" applyFont="1" applyFill="1" applyBorder="1" applyAlignment="1" applyProtection="1">
      <alignment horizontal="center" vertical="center" wrapText="1"/>
      <protection locked="0"/>
    </xf>
    <xf numFmtId="0" fontId="3" fillId="7" borderId="9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>
      <alignment horizontal="left" vertical="center" wrapText="1" indent="1"/>
    </xf>
    <xf numFmtId="0" fontId="4" fillId="0" borderId="31" xfId="0" applyFont="1" applyBorder="1" applyAlignment="1">
      <alignment horizontal="left" vertical="center" wrapText="1" inden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46" xfId="0" applyFont="1" applyFill="1" applyBorder="1" applyAlignment="1">
      <alignment horizontal="left" vertical="center" wrapText="1" indent="1"/>
    </xf>
    <xf numFmtId="0" fontId="4" fillId="2" borderId="47" xfId="0" applyFont="1" applyFill="1" applyBorder="1" applyAlignment="1">
      <alignment horizontal="left" vertical="center" wrapText="1" inden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 inden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wrapText="1" indent="1"/>
    </xf>
    <xf numFmtId="0" fontId="4" fillId="0" borderId="36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 applyProtection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 wrapText="1" indent="1"/>
    </xf>
    <xf numFmtId="0" fontId="6" fillId="0" borderId="28" xfId="0" applyFont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4" fillId="0" borderId="13" xfId="0" applyFont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left" vertical="center" wrapText="1" indent="1"/>
    </xf>
    <xf numFmtId="0" fontId="11" fillId="2" borderId="42" xfId="0" applyFont="1" applyFill="1" applyBorder="1" applyAlignment="1">
      <alignment horizontal="left" vertical="center" wrapText="1" inden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4" fillId="7" borderId="0" xfId="0" applyFont="1" applyFill="1" applyAlignment="1" applyProtection="1">
      <alignment horizontal="left" vertical="center" wrapText="1"/>
      <protection locked="0"/>
    </xf>
    <xf numFmtId="0" fontId="4" fillId="7" borderId="0" xfId="0" applyFont="1" applyFill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left"/>
    </xf>
    <xf numFmtId="4" fontId="21" fillId="0" borderId="19" xfId="0" applyNumberFormat="1" applyFont="1" applyBorder="1" applyAlignment="1">
      <alignment horizontal="left"/>
    </xf>
    <xf numFmtId="4" fontId="21" fillId="0" borderId="12" xfId="0" applyNumberFormat="1" applyFont="1" applyBorder="1" applyAlignment="1">
      <alignment horizontal="left"/>
    </xf>
    <xf numFmtId="0" fontId="4" fillId="0" borderId="37" xfId="0" applyFont="1" applyBorder="1" applyAlignment="1">
      <alignment horizontal="left" vertical="center" wrapText="1" indent="1"/>
    </xf>
    <xf numFmtId="0" fontId="4" fillId="0" borderId="38" xfId="0" applyFont="1" applyBorder="1" applyAlignment="1">
      <alignment horizontal="left" vertical="center" wrapText="1" indent="1"/>
    </xf>
    <xf numFmtId="0" fontId="10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P&#225;ly&#225;zatok/&#218;NKP/&#218;NKP_2020_2021/Erik&#225;nak/b&#237;r&#225;lati%20lapok/ALAPK&#201;PZ&#201;S_I%20leend&#337;%20fels&#337;bb%20&#233;vesek%20___b&#237;r&#225;lati%20l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showWhiteSpace="0" view="pageBreakPreview" topLeftCell="A61" zoomScale="96" zoomScaleNormal="96" zoomScaleSheetLayoutView="96" workbookViewId="0">
      <selection activeCell="B68" sqref="B68:F68"/>
    </sheetView>
  </sheetViews>
  <sheetFormatPr defaultRowHeight="15" x14ac:dyDescent="0.25"/>
  <cols>
    <col min="1" max="1" width="0.85546875" style="1" customWidth="1"/>
    <col min="2" max="2" width="45" style="1" customWidth="1"/>
    <col min="3" max="3" width="39" style="1" customWidth="1"/>
    <col min="4" max="4" width="1" style="1" customWidth="1"/>
    <col min="5" max="5" width="16" style="1" customWidth="1"/>
    <col min="6" max="6" width="13.5703125" style="1" customWidth="1"/>
    <col min="7" max="7" width="0.85546875" style="1" customWidth="1"/>
    <col min="8" max="8" width="4.140625" style="1" customWidth="1"/>
    <col min="9" max="9" width="61.5703125" style="1" customWidth="1"/>
    <col min="10" max="10" width="35.42578125" style="1" customWidth="1"/>
    <col min="11" max="16384" width="9.140625" style="1"/>
  </cols>
  <sheetData>
    <row r="1" spans="1:10" x14ac:dyDescent="0.25">
      <c r="A1" s="129"/>
      <c r="B1" s="129"/>
      <c r="C1" s="129"/>
      <c r="D1" s="129"/>
      <c r="E1" s="129"/>
      <c r="F1" s="129"/>
      <c r="G1" s="129"/>
      <c r="H1" s="20"/>
      <c r="I1" s="130" t="s">
        <v>0</v>
      </c>
      <c r="J1" s="11"/>
    </row>
    <row r="2" spans="1:10" x14ac:dyDescent="0.25">
      <c r="A2" s="129"/>
      <c r="B2" s="129"/>
      <c r="C2" s="129"/>
      <c r="D2" s="129"/>
      <c r="E2" s="129"/>
      <c r="F2" s="129"/>
      <c r="G2" s="129"/>
      <c r="H2" s="26"/>
      <c r="I2" s="131"/>
      <c r="J2" s="11"/>
    </row>
    <row r="3" spans="1:10" x14ac:dyDescent="0.25">
      <c r="A3" s="46"/>
      <c r="B3" s="47"/>
      <c r="C3" s="40"/>
      <c r="D3" s="40"/>
      <c r="E3" s="40"/>
      <c r="F3" s="40"/>
      <c r="G3" s="45"/>
      <c r="H3" s="26"/>
      <c r="I3" s="20"/>
      <c r="J3" s="11"/>
    </row>
    <row r="4" spans="1:10" s="3" customFormat="1" ht="15.75" x14ac:dyDescent="0.25">
      <c r="A4" s="5"/>
      <c r="B4" s="6" t="s">
        <v>1</v>
      </c>
      <c r="C4" s="132"/>
      <c r="D4" s="132"/>
      <c r="E4" s="132"/>
      <c r="F4" s="132"/>
      <c r="G4" s="18"/>
      <c r="H4" s="19"/>
      <c r="I4" s="42" t="str">
        <f>IF(C4="","- kitölteni a  pályázó nevét !"," ")</f>
        <v>- kitölteni a  pályázó nevét !</v>
      </c>
      <c r="J4" s="54"/>
    </row>
    <row r="5" spans="1:10" s="3" customFormat="1" ht="4.5" customHeight="1" x14ac:dyDescent="0.25">
      <c r="A5" s="5"/>
      <c r="B5" s="6"/>
      <c r="C5" s="24"/>
      <c r="D5" s="24"/>
      <c r="E5" s="24"/>
      <c r="F5" s="24"/>
      <c r="G5" s="18"/>
      <c r="H5" s="19"/>
      <c r="I5" s="19"/>
      <c r="J5" s="54"/>
    </row>
    <row r="6" spans="1:10" s="3" customFormat="1" ht="42.75" customHeight="1" x14ac:dyDescent="0.25">
      <c r="A6" s="7"/>
      <c r="B6" s="8" t="s">
        <v>2</v>
      </c>
      <c r="C6" s="132"/>
      <c r="D6" s="132"/>
      <c r="E6" s="132"/>
      <c r="F6" s="132"/>
      <c r="G6" s="19"/>
      <c r="H6" s="19"/>
      <c r="I6" s="42" t="str">
        <f>IF(C6="","-  kitölteni a  kutatás címét !"," ")</f>
        <v>-  kitölteni a  kutatás címét !</v>
      </c>
      <c r="J6" s="54"/>
    </row>
    <row r="7" spans="1:10" s="3" customFormat="1" ht="10.5" customHeight="1" x14ac:dyDescent="0.25">
      <c r="A7" s="7"/>
      <c r="B7" s="8"/>
      <c r="C7" s="9"/>
      <c r="D7" s="9"/>
      <c r="E7" s="9"/>
      <c r="F7" s="9"/>
      <c r="G7" s="19"/>
      <c r="H7" s="19"/>
      <c r="I7" s="19"/>
      <c r="J7" s="54"/>
    </row>
    <row r="8" spans="1:10" s="3" customFormat="1" ht="48" customHeight="1" x14ac:dyDescent="0.25">
      <c r="A8" s="7"/>
      <c r="B8" s="8" t="s">
        <v>3</v>
      </c>
      <c r="C8" s="133" t="s">
        <v>65</v>
      </c>
      <c r="D8" s="133"/>
      <c r="E8" s="133"/>
      <c r="F8" s="133"/>
      <c r="G8" s="19"/>
      <c r="H8" s="19"/>
      <c r="I8" s="42" t="str">
        <f>IF(C8="","- legördíthető menüből kiválasztani a pályázati kiírás kódszámát !"," ")</f>
        <v xml:space="preserve"> </v>
      </c>
      <c r="J8" s="54"/>
    </row>
    <row r="9" spans="1:10" s="3" customFormat="1" ht="5.25" customHeight="1" x14ac:dyDescent="0.25">
      <c r="A9" s="7"/>
      <c r="B9" s="8"/>
      <c r="C9" s="25"/>
      <c r="D9" s="25"/>
      <c r="E9" s="25"/>
      <c r="F9" s="25"/>
      <c r="G9" s="19"/>
      <c r="H9" s="19"/>
      <c r="I9" s="42"/>
      <c r="J9" s="54"/>
    </row>
    <row r="10" spans="1:10" s="3" customFormat="1" ht="10.5" customHeight="1" x14ac:dyDescent="0.25">
      <c r="A10" s="7"/>
      <c r="B10" s="8"/>
      <c r="C10" s="25"/>
      <c r="D10" s="25"/>
      <c r="E10" s="25"/>
      <c r="F10" s="25"/>
      <c r="G10" s="19"/>
      <c r="H10" s="19"/>
      <c r="I10" s="42"/>
      <c r="J10" s="54"/>
    </row>
    <row r="11" spans="1:10" ht="12" customHeight="1" x14ac:dyDescent="0.25">
      <c r="A11" s="10"/>
      <c r="B11" s="11"/>
      <c r="C11" s="11"/>
      <c r="D11" s="11"/>
      <c r="E11" s="11"/>
      <c r="F11" s="11"/>
      <c r="G11" s="20"/>
      <c r="H11" s="20"/>
      <c r="I11" s="20"/>
      <c r="J11" s="11"/>
    </row>
    <row r="12" spans="1:10" ht="15.75" x14ac:dyDescent="0.25">
      <c r="A12" s="10"/>
      <c r="B12" s="116" t="s">
        <v>4</v>
      </c>
      <c r="C12" s="116"/>
      <c r="D12" s="116"/>
      <c r="E12" s="116"/>
      <c r="F12" s="116"/>
      <c r="G12" s="20"/>
      <c r="H12" s="20"/>
      <c r="I12" s="20"/>
      <c r="J12" s="11"/>
    </row>
    <row r="13" spans="1:10" ht="15.75" x14ac:dyDescent="0.25">
      <c r="A13" s="10"/>
      <c r="B13" s="84"/>
      <c r="C13" s="84"/>
      <c r="D13" s="84"/>
      <c r="E13" s="11"/>
      <c r="F13" s="11"/>
      <c r="G13" s="20"/>
      <c r="H13" s="20"/>
      <c r="I13" s="20"/>
      <c r="J13" s="11"/>
    </row>
    <row r="14" spans="1:10" ht="52.5" customHeight="1" x14ac:dyDescent="0.25">
      <c r="A14" s="10"/>
      <c r="B14" s="115" t="s">
        <v>66</v>
      </c>
      <c r="C14" s="116"/>
      <c r="D14" s="116"/>
      <c r="E14" s="116"/>
      <c r="F14" s="116"/>
      <c r="G14" s="20"/>
      <c r="H14" s="20"/>
      <c r="I14" s="20"/>
      <c r="J14" s="11"/>
    </row>
    <row r="15" spans="1:10" ht="15.75" x14ac:dyDescent="0.25">
      <c r="A15" s="10"/>
      <c r="B15" s="13"/>
      <c r="C15" s="13"/>
      <c r="D15" s="13"/>
      <c r="E15" s="11"/>
      <c r="F15" s="11"/>
      <c r="G15" s="20"/>
      <c r="H15" s="20"/>
      <c r="I15" s="20"/>
      <c r="J15" s="11"/>
    </row>
    <row r="16" spans="1:10" ht="15.75" x14ac:dyDescent="0.25">
      <c r="A16" s="10"/>
      <c r="B16" s="14"/>
      <c r="C16" s="14"/>
      <c r="D16" s="14"/>
      <c r="E16" s="11"/>
      <c r="F16" s="11"/>
      <c r="G16" s="20"/>
      <c r="H16" s="20"/>
      <c r="I16" s="20"/>
      <c r="J16" s="11"/>
    </row>
    <row r="17" spans="1:14" ht="18.75" x14ac:dyDescent="0.3">
      <c r="A17" s="10"/>
      <c r="B17" s="65" t="s">
        <v>5</v>
      </c>
      <c r="C17" s="160">
        <f>F55</f>
        <v>0</v>
      </c>
      <c r="D17" s="161"/>
      <c r="E17" s="161"/>
      <c r="F17" s="162"/>
      <c r="G17" s="20"/>
      <c r="H17" s="20"/>
      <c r="I17" s="20"/>
      <c r="J17" s="11"/>
    </row>
    <row r="18" spans="1:14" ht="16.5" thickBot="1" x14ac:dyDescent="0.3">
      <c r="A18" s="15"/>
      <c r="B18" s="22"/>
      <c r="C18" s="22"/>
      <c r="D18" s="22"/>
      <c r="E18" s="23"/>
      <c r="F18" s="23"/>
      <c r="G18" s="21"/>
      <c r="H18" s="20"/>
      <c r="I18" s="20"/>
      <c r="J18" s="11"/>
    </row>
    <row r="19" spans="1:14" ht="24.75" customHeight="1" x14ac:dyDescent="0.25">
      <c r="A19" s="26"/>
      <c r="B19" s="123" t="s">
        <v>6</v>
      </c>
      <c r="C19" s="124"/>
      <c r="D19" s="123" t="s">
        <v>7</v>
      </c>
      <c r="E19" s="124"/>
      <c r="F19" s="170" t="s">
        <v>8</v>
      </c>
      <c r="G19" s="26"/>
      <c r="H19" s="20"/>
      <c r="I19" s="20"/>
      <c r="J19" s="11"/>
    </row>
    <row r="20" spans="1:14" ht="24.75" customHeight="1" thickBot="1" x14ac:dyDescent="0.3">
      <c r="A20" s="20"/>
      <c r="B20" s="125"/>
      <c r="C20" s="126"/>
      <c r="D20" s="125" t="s">
        <v>9</v>
      </c>
      <c r="E20" s="126"/>
      <c r="F20" s="171"/>
      <c r="G20" s="20"/>
      <c r="H20" s="20"/>
      <c r="I20" s="20"/>
      <c r="J20" s="11"/>
    </row>
    <row r="21" spans="1:14" ht="36" customHeight="1" thickBot="1" x14ac:dyDescent="0.3">
      <c r="A21" s="20"/>
      <c r="B21" s="104" t="s">
        <v>10</v>
      </c>
      <c r="C21" s="105"/>
      <c r="D21" s="98" t="s">
        <v>11</v>
      </c>
      <c r="E21" s="99"/>
      <c r="F21" s="122"/>
      <c r="G21" s="20"/>
      <c r="H21" s="20"/>
      <c r="I21" s="43"/>
      <c r="J21" s="11"/>
    </row>
    <row r="22" spans="1:14" ht="36" customHeight="1" x14ac:dyDescent="0.25">
      <c r="A22" s="20"/>
      <c r="B22" s="127" t="s">
        <v>12</v>
      </c>
      <c r="C22" s="128"/>
      <c r="D22" s="110">
        <v>100</v>
      </c>
      <c r="E22" s="111"/>
      <c r="F22" s="56"/>
      <c r="G22" s="20"/>
      <c r="H22" s="20"/>
      <c r="I22" s="43" t="str">
        <f>IF(F22="","- kitölteni a pontszámot ! (0 / 100 pont)"," ")</f>
        <v>- kitölteni a pontszámot ! (0 / 100 pont)</v>
      </c>
      <c r="J22" s="11"/>
    </row>
    <row r="23" spans="1:14" ht="47.25" customHeight="1" x14ac:dyDescent="0.25">
      <c r="A23" s="20"/>
      <c r="B23" s="91" t="s">
        <v>13</v>
      </c>
      <c r="C23" s="92"/>
      <c r="D23" s="93">
        <v>75</v>
      </c>
      <c r="E23" s="94"/>
      <c r="F23" s="57"/>
      <c r="G23" s="20"/>
      <c r="H23" s="20"/>
      <c r="I23" s="42" t="str">
        <f>IF(F23="","- kitölteni a tudományos tevékenységért járó pontszámot ! (0 / 75 pont )"," ")</f>
        <v>- kitölteni a tudományos tevékenységért járó pontszámot ! (0 / 75 pont )</v>
      </c>
      <c r="J23" s="11"/>
    </row>
    <row r="24" spans="1:14" ht="47.25" customHeight="1" x14ac:dyDescent="0.25">
      <c r="A24" s="20"/>
      <c r="B24" s="91" t="s">
        <v>14</v>
      </c>
      <c r="C24" s="92"/>
      <c r="D24" s="93">
        <v>50</v>
      </c>
      <c r="E24" s="94"/>
      <c r="F24" s="57"/>
      <c r="G24" s="20"/>
      <c r="H24" s="20"/>
      <c r="I24" s="42" t="str">
        <f>IF(F24="","- kitölteni a tudományos tevékenységért járó pontszámot ! (0 / 50 pont )"," ")</f>
        <v>- kitölteni a tudományos tevékenységért járó pontszámot ! (0 / 50 pont )</v>
      </c>
      <c r="J24" s="11"/>
    </row>
    <row r="25" spans="1:14" ht="47.25" customHeight="1" x14ac:dyDescent="0.25">
      <c r="A25" s="20"/>
      <c r="B25" s="91" t="s">
        <v>15</v>
      </c>
      <c r="C25" s="92"/>
      <c r="D25" s="93">
        <v>40</v>
      </c>
      <c r="E25" s="94"/>
      <c r="F25" s="57"/>
      <c r="G25" s="20"/>
      <c r="H25" s="20"/>
      <c r="I25" s="42" t="str">
        <f>IF(F25="","- kitölteni a tudományos tevékenységért járó pontszámot ! (0 / 40 pont )"," ")</f>
        <v>- kitölteni a tudományos tevékenységért járó pontszámot ! (0 / 40 pont )</v>
      </c>
      <c r="J25" s="11"/>
    </row>
    <row r="26" spans="1:14" ht="47.25" customHeight="1" x14ac:dyDescent="0.25">
      <c r="A26" s="20"/>
      <c r="B26" s="91" t="s">
        <v>61</v>
      </c>
      <c r="C26" s="92"/>
      <c r="D26" s="93" t="s">
        <v>16</v>
      </c>
      <c r="E26" s="94"/>
      <c r="F26" s="57"/>
      <c r="G26" s="20"/>
      <c r="H26" s="20"/>
      <c r="I26" s="42" t="str">
        <f>IF(F26="","- kitölteni a tudományos tevékenységért járó pontszámot ! (0 / 50-75 pont )"," ")</f>
        <v>- kitölteni a tudományos tevékenységért járó pontszámot ! (0 / 50-75 pont )</v>
      </c>
      <c r="J26" s="11"/>
    </row>
    <row r="27" spans="1:14" ht="47.25" customHeight="1" thickBot="1" x14ac:dyDescent="0.3">
      <c r="A27" s="20"/>
      <c r="B27" s="163" t="s">
        <v>62</v>
      </c>
      <c r="C27" s="164"/>
      <c r="D27" s="120" t="s">
        <v>17</v>
      </c>
      <c r="E27" s="121"/>
      <c r="F27" s="58"/>
      <c r="G27" s="21"/>
      <c r="H27" s="20"/>
      <c r="I27" s="42" t="str">
        <f>IF(F27="","- kitölteni a tudományos tevékenységért járó pontszámot ! (0 / 25-49 pont )"," ")</f>
        <v>- kitölteni a tudományos tevékenységért járó pontszámot ! (0 / 25-49 pont )</v>
      </c>
      <c r="J27" s="11"/>
    </row>
    <row r="28" spans="1:14" ht="23.25" customHeight="1" thickBot="1" x14ac:dyDescent="0.3">
      <c r="A28" s="20"/>
      <c r="B28" s="102" t="s">
        <v>18</v>
      </c>
      <c r="C28" s="103"/>
      <c r="D28" s="98">
        <v>175</v>
      </c>
      <c r="E28" s="122"/>
      <c r="F28" s="81">
        <f>MAX(F22:F25)+MAX(F26:F27)</f>
        <v>0</v>
      </c>
      <c r="G28" s="18"/>
      <c r="H28" s="20"/>
      <c r="I28" s="42"/>
      <c r="J28" s="11"/>
      <c r="L28" s="1">
        <f>IF(D22=0,IF(D23=0,D24,D23),D22)</f>
        <v>100</v>
      </c>
      <c r="M28" s="1">
        <f>IF(D22=0,IF(D23=0,IF(D24=0,D25,D24),D23),D22)</f>
        <v>100</v>
      </c>
      <c r="N28" s="1" t="str">
        <f>IF(D26=0,D27,D26)</f>
        <v>50-75</v>
      </c>
    </row>
    <row r="29" spans="1:14" s="62" customFormat="1" ht="6.75" customHeight="1" thickBot="1" x14ac:dyDescent="0.3">
      <c r="A29" s="20"/>
      <c r="B29" s="59"/>
      <c r="C29" s="59"/>
      <c r="D29" s="60"/>
      <c r="E29" s="60"/>
      <c r="F29" s="61"/>
      <c r="G29" s="18"/>
      <c r="H29" s="20"/>
      <c r="I29" s="42"/>
      <c r="J29" s="20"/>
    </row>
    <row r="30" spans="1:14" ht="36" customHeight="1" thickBot="1" x14ac:dyDescent="0.3">
      <c r="A30" s="20"/>
      <c r="B30" s="104" t="s">
        <v>19</v>
      </c>
      <c r="C30" s="105"/>
      <c r="D30" s="98" t="s">
        <v>20</v>
      </c>
      <c r="E30" s="99"/>
      <c r="F30" s="122"/>
      <c r="G30" s="20"/>
      <c r="H30" s="20"/>
      <c r="I30" s="43"/>
      <c r="J30" s="11"/>
    </row>
    <row r="31" spans="1:14" ht="36" customHeight="1" x14ac:dyDescent="0.25">
      <c r="A31" s="20"/>
      <c r="B31" s="127" t="s">
        <v>21</v>
      </c>
      <c r="C31" s="128"/>
      <c r="D31" s="110">
        <v>75</v>
      </c>
      <c r="E31" s="111"/>
      <c r="F31" s="56"/>
      <c r="G31" s="20"/>
      <c r="H31" s="20"/>
      <c r="I31" s="43" t="str">
        <f>IF(F31="","- kitölteni a szabadalomért járó pontszámot ! (0 / 75 pont)"," ")</f>
        <v>- kitölteni a szabadalomért járó pontszámot ! (0 / 75 pont)</v>
      </c>
      <c r="J31" s="11"/>
      <c r="L31" s="63">
        <f>IF(F31=0,F32,F31)</f>
        <v>0</v>
      </c>
    </row>
    <row r="32" spans="1:14" ht="47.25" customHeight="1" x14ac:dyDescent="0.25">
      <c r="A32" s="20"/>
      <c r="B32" s="91" t="s">
        <v>22</v>
      </c>
      <c r="C32" s="92"/>
      <c r="D32" s="93">
        <v>50</v>
      </c>
      <c r="E32" s="94"/>
      <c r="F32" s="57"/>
      <c r="G32" s="20"/>
      <c r="H32" s="20"/>
      <c r="I32" s="42" t="str">
        <f>IF(F32="","- kitölteni a szabadalomért járó pontszámot ! (0 / 50 pont )"," ")</f>
        <v>- kitölteni a szabadalomért járó pontszámot ! (0 / 50 pont )</v>
      </c>
      <c r="J32" s="11"/>
    </row>
    <row r="33" spans="1:14" ht="47.25" customHeight="1" x14ac:dyDescent="0.25">
      <c r="A33" s="20"/>
      <c r="B33" s="91" t="s">
        <v>23</v>
      </c>
      <c r="C33" s="92"/>
      <c r="D33" s="93">
        <v>50</v>
      </c>
      <c r="E33" s="94"/>
      <c r="F33" s="57"/>
      <c r="G33" s="20"/>
      <c r="H33" s="20"/>
      <c r="I33" s="42" t="str">
        <f>IF(F33="","- kitölteni a mintaoltalomért járó pontszámot ! (0 / 50 pont )"," ")</f>
        <v>- kitölteni a mintaoltalomért járó pontszámot ! (0 / 50 pont )</v>
      </c>
      <c r="J33" s="11"/>
      <c r="L33" s="63">
        <f>IF(F33=0,F34,F33)</f>
        <v>0</v>
      </c>
    </row>
    <row r="34" spans="1:14" ht="47.25" customHeight="1" thickBot="1" x14ac:dyDescent="0.3">
      <c r="A34" s="20"/>
      <c r="B34" s="91" t="s">
        <v>24</v>
      </c>
      <c r="C34" s="92"/>
      <c r="D34" s="93">
        <v>25</v>
      </c>
      <c r="E34" s="94"/>
      <c r="F34" s="57"/>
      <c r="G34" s="20"/>
      <c r="H34" s="20"/>
      <c r="I34" s="42" t="str">
        <f>IF(F34="","- kitölteni a mintaoltalomért járó pontszámot ! (0 / 25 pont )"," ")</f>
        <v>- kitölteni a mintaoltalomért járó pontszámot ! (0 / 25 pont )</v>
      </c>
      <c r="J34" s="11"/>
    </row>
    <row r="35" spans="1:14" ht="23.25" customHeight="1" thickBot="1" x14ac:dyDescent="0.3">
      <c r="A35" s="20"/>
      <c r="B35" s="102" t="s">
        <v>25</v>
      </c>
      <c r="C35" s="103"/>
      <c r="D35" s="98">
        <v>125</v>
      </c>
      <c r="E35" s="122"/>
      <c r="F35" s="81">
        <f>MAX(F31:F32)+MAX(F33:F34)</f>
        <v>0</v>
      </c>
      <c r="G35" s="18"/>
      <c r="H35" s="20"/>
      <c r="I35" s="42"/>
      <c r="J35" s="11"/>
      <c r="L35" s="1">
        <f>IF(D31=0,IF(D32=0,D33,D32),D31)</f>
        <v>75</v>
      </c>
      <c r="M35" s="1">
        <f>IF(D31=0,IF(D32=0,IF(D33=0,D34,D33),D32),D31)</f>
        <v>75</v>
      </c>
      <c r="N35" s="1" t="e">
        <f>IF(#REF!=0,#REF!,#REF!)</f>
        <v>#REF!</v>
      </c>
    </row>
    <row r="36" spans="1:14" s="62" customFormat="1" ht="6.75" customHeight="1" x14ac:dyDescent="0.25">
      <c r="A36" s="20"/>
      <c r="B36" s="82"/>
      <c r="C36" s="83"/>
      <c r="D36" s="60"/>
      <c r="E36" s="60"/>
      <c r="F36" s="61"/>
      <c r="G36" s="18"/>
      <c r="H36" s="20"/>
      <c r="I36" s="42"/>
      <c r="J36" s="20"/>
    </row>
    <row r="37" spans="1:14" ht="49.5" customHeight="1" x14ac:dyDescent="0.25">
      <c r="A37" s="10"/>
      <c r="B37" s="168" t="s">
        <v>26</v>
      </c>
      <c r="C37" s="169"/>
      <c r="D37" s="166"/>
      <c r="E37" s="166"/>
      <c r="F37" s="166"/>
      <c r="G37" s="167"/>
      <c r="H37" s="41"/>
      <c r="I37" s="20"/>
      <c r="J37" s="11"/>
    </row>
    <row r="38" spans="1:14" s="53" customFormat="1" ht="36" customHeight="1" x14ac:dyDescent="0.25">
      <c r="A38" s="50"/>
      <c r="B38" s="165" t="s">
        <v>27</v>
      </c>
      <c r="C38" s="166"/>
      <c r="D38" s="166"/>
      <c r="E38" s="166"/>
      <c r="F38" s="166"/>
      <c r="G38" s="167"/>
      <c r="H38" s="51"/>
      <c r="I38" s="52"/>
      <c r="J38" s="55"/>
    </row>
    <row r="39" spans="1:14" s="53" customFormat="1" ht="36.75" customHeight="1" x14ac:dyDescent="0.25">
      <c r="A39" s="50"/>
      <c r="B39" s="96" t="s">
        <v>28</v>
      </c>
      <c r="C39" s="96"/>
      <c r="D39" s="96"/>
      <c r="E39" s="96"/>
      <c r="F39" s="96"/>
      <c r="G39" s="97"/>
      <c r="H39" s="51"/>
      <c r="I39" s="52"/>
      <c r="J39" s="55"/>
    </row>
    <row r="40" spans="1:14" s="53" customFormat="1" ht="42" customHeight="1" x14ac:dyDescent="0.25">
      <c r="A40" s="50"/>
      <c r="B40" s="95" t="s">
        <v>29</v>
      </c>
      <c r="C40" s="96"/>
      <c r="D40" s="96"/>
      <c r="E40" s="96"/>
      <c r="F40" s="96"/>
      <c r="G40" s="97"/>
      <c r="H40" s="51"/>
      <c r="I40" s="52"/>
      <c r="J40" s="55"/>
    </row>
    <row r="41" spans="1:14" s="53" customFormat="1" ht="42" customHeight="1" x14ac:dyDescent="0.25">
      <c r="A41" s="52"/>
      <c r="B41" s="95" t="s">
        <v>30</v>
      </c>
      <c r="C41" s="96"/>
      <c r="D41" s="96"/>
      <c r="E41" s="96"/>
      <c r="F41" s="96"/>
      <c r="G41" s="97"/>
      <c r="H41" s="51"/>
      <c r="I41" s="75"/>
      <c r="J41" s="55"/>
    </row>
    <row r="42" spans="1:14" s="53" customFormat="1" ht="45" customHeight="1" thickBot="1" x14ac:dyDescent="0.3">
      <c r="A42" s="52"/>
      <c r="B42" s="117" t="str">
        <f>CONCATENATE(C4," / ",C6)</f>
        <v xml:space="preserve"> / </v>
      </c>
      <c r="C42" s="118"/>
      <c r="D42" s="118"/>
      <c r="E42" s="118"/>
      <c r="F42" s="119"/>
      <c r="G42" s="51"/>
      <c r="H42" s="51"/>
      <c r="I42" s="75"/>
      <c r="J42" s="55"/>
    </row>
    <row r="43" spans="1:14" ht="36" customHeight="1" thickBot="1" x14ac:dyDescent="0.3">
      <c r="A43" s="20"/>
      <c r="B43" s="102" t="s">
        <v>31</v>
      </c>
      <c r="C43" s="103"/>
      <c r="D43" s="98" t="s">
        <v>32</v>
      </c>
      <c r="E43" s="99"/>
      <c r="F43" s="64"/>
      <c r="G43" s="20"/>
      <c r="H43" s="20"/>
      <c r="I43" s="43" t="str">
        <f>IF(F42="","- kitölteni a tudományos díjakért, ösztöndíjakért  járó pontszámot ! (0 / 1-15 pont )"," ")</f>
        <v>- kitölteni a tudományos díjakért, ösztöndíjakért  járó pontszámot ! (0 / 1-15 pont )</v>
      </c>
      <c r="J43" s="11"/>
    </row>
    <row r="44" spans="1:14" s="62" customFormat="1" ht="6.75" customHeight="1" thickBot="1" x14ac:dyDescent="0.3">
      <c r="A44" s="20"/>
      <c r="B44" s="59"/>
      <c r="C44" s="59"/>
      <c r="D44" s="60"/>
      <c r="E44" s="60"/>
      <c r="F44" s="61"/>
      <c r="G44" s="18"/>
      <c r="H44" s="20"/>
      <c r="I44" s="42"/>
      <c r="J44" s="20"/>
    </row>
    <row r="45" spans="1:14" ht="47.25" customHeight="1" thickBot="1" x14ac:dyDescent="0.3">
      <c r="A45" s="20"/>
      <c r="B45" s="102" t="s">
        <v>33</v>
      </c>
      <c r="C45" s="112"/>
      <c r="D45" s="113">
        <v>10</v>
      </c>
      <c r="E45" s="114"/>
      <c r="F45" s="64"/>
      <c r="G45" s="20"/>
      <c r="H45" s="20"/>
      <c r="I45" s="43" t="str">
        <f>IF(F43="","- kitölteni a tudományos tevékenységért járó pontszámot ! (0 / 10 pont )"," ")</f>
        <v>- kitölteni a tudományos tevékenységért járó pontszámot ! (0 / 10 pont )</v>
      </c>
      <c r="J45" s="11"/>
    </row>
    <row r="46" spans="1:14" s="62" customFormat="1" ht="6.75" customHeight="1" thickBot="1" x14ac:dyDescent="0.3">
      <c r="A46" s="20"/>
      <c r="B46" s="59"/>
      <c r="C46" s="59"/>
      <c r="D46" s="60"/>
      <c r="E46" s="60"/>
      <c r="F46" s="61"/>
      <c r="G46" s="18"/>
      <c r="H46" s="20"/>
      <c r="I46" s="42"/>
      <c r="J46" s="20"/>
    </row>
    <row r="47" spans="1:14" ht="69.75" customHeight="1" thickBot="1" x14ac:dyDescent="0.3">
      <c r="A47" s="20"/>
      <c r="B47" s="106" t="s">
        <v>63</v>
      </c>
      <c r="C47" s="107"/>
      <c r="D47" s="108">
        <v>5</v>
      </c>
      <c r="E47" s="109"/>
      <c r="F47" s="56"/>
      <c r="G47" s="20"/>
      <c r="H47" s="20"/>
      <c r="I47" s="42" t="str">
        <f>IF(F45="","- kitölteni a tudományos tevékenységért járó pontszámot ! (0 / 5 pont )"," ")</f>
        <v>- kitölteni a tudományos tevékenységért járó pontszámot ! (0 / 5 pont )</v>
      </c>
      <c r="J47" s="11"/>
    </row>
    <row r="48" spans="1:14" s="62" customFormat="1" ht="6.75" customHeight="1" thickBot="1" x14ac:dyDescent="0.3">
      <c r="A48" s="20"/>
      <c r="B48" s="59"/>
      <c r="C48" s="59"/>
      <c r="D48" s="60"/>
      <c r="E48" s="60"/>
      <c r="F48" s="61"/>
      <c r="G48" s="18"/>
      <c r="H48" s="20"/>
      <c r="I48" s="42"/>
      <c r="J48" s="20"/>
    </row>
    <row r="49" spans="1:10" ht="36" customHeight="1" thickBot="1" x14ac:dyDescent="0.3">
      <c r="A49" s="20"/>
      <c r="B49" s="102" t="s">
        <v>34</v>
      </c>
      <c r="C49" s="103"/>
      <c r="D49" s="98" t="s">
        <v>35</v>
      </c>
      <c r="E49" s="99"/>
      <c r="F49" s="64"/>
      <c r="G49" s="20"/>
      <c r="H49" s="20"/>
      <c r="I49" s="42" t="str">
        <f>IF(F49="","- kitölteni a tudományos tevékenységért járó pontszámot ! (0 / 10 pont )"," ")</f>
        <v>- kitölteni a tudományos tevékenységért járó pontszámot ! (0 / 10 pont )</v>
      </c>
      <c r="J49" s="11"/>
    </row>
    <row r="50" spans="1:10" ht="7.5" customHeight="1" thickBot="1" x14ac:dyDescent="0.3">
      <c r="A50" s="10"/>
      <c r="B50" s="27"/>
      <c r="C50" s="27"/>
      <c r="D50" s="27"/>
      <c r="E50" s="28"/>
      <c r="F50" s="28"/>
      <c r="G50" s="12"/>
      <c r="H50" s="20"/>
      <c r="I50" s="20"/>
      <c r="J50" s="11"/>
    </row>
    <row r="51" spans="1:10" ht="15.75" customHeight="1" thickBot="1" x14ac:dyDescent="0.3">
      <c r="A51" s="20"/>
      <c r="B51" s="104" t="s">
        <v>36</v>
      </c>
      <c r="C51" s="138"/>
      <c r="D51" s="157" t="s">
        <v>37</v>
      </c>
      <c r="E51" s="158"/>
      <c r="F51" s="159"/>
      <c r="G51" s="20"/>
      <c r="H51" s="20"/>
      <c r="J51" s="11"/>
    </row>
    <row r="52" spans="1:10" ht="84" customHeight="1" thickBot="1" x14ac:dyDescent="0.3">
      <c r="A52" s="20"/>
      <c r="B52" s="136" t="s">
        <v>38</v>
      </c>
      <c r="C52" s="137"/>
      <c r="D52" s="153">
        <v>40</v>
      </c>
      <c r="E52" s="154"/>
      <c r="F52" s="100"/>
      <c r="G52" s="20"/>
      <c r="H52" s="20"/>
      <c r="I52" s="44" t="str">
        <f>IF(F52="","- megadni a kutatási terv pontszámát !"," ")</f>
        <v>- megadni a kutatási terv pontszámát !</v>
      </c>
      <c r="J52" s="11"/>
    </row>
    <row r="53" spans="1:10" ht="15.75" thickBot="1" x14ac:dyDescent="0.3">
      <c r="A53" s="20"/>
      <c r="B53" s="148"/>
      <c r="C53" s="149"/>
      <c r="D53" s="155"/>
      <c r="E53" s="156"/>
      <c r="F53" s="101"/>
      <c r="G53" s="20"/>
      <c r="H53" s="20"/>
      <c r="I53" s="44"/>
      <c r="J53" s="11"/>
    </row>
    <row r="54" spans="1:10" s="71" customFormat="1" ht="15.75" thickBot="1" x14ac:dyDescent="0.3">
      <c r="A54" s="68"/>
      <c r="B54" s="72"/>
      <c r="C54" s="72"/>
      <c r="D54" s="73"/>
      <c r="E54" s="73"/>
      <c r="F54" s="74"/>
      <c r="G54" s="68"/>
      <c r="H54" s="68"/>
      <c r="I54" s="69"/>
      <c r="J54" s="70"/>
    </row>
    <row r="55" spans="1:10" ht="31.5" customHeight="1" thickBot="1" x14ac:dyDescent="0.3">
      <c r="A55" s="20"/>
      <c r="B55" s="146" t="s">
        <v>39</v>
      </c>
      <c r="C55" s="147"/>
      <c r="D55" s="140" t="s">
        <v>40</v>
      </c>
      <c r="E55" s="140"/>
      <c r="F55" s="67">
        <f>F28+F35+F43+F45+F47+F52+F49</f>
        <v>0</v>
      </c>
      <c r="G55" s="20"/>
      <c r="H55" s="20"/>
      <c r="I55" s="20"/>
      <c r="J55" s="11"/>
    </row>
    <row r="56" spans="1:10" ht="31.5" customHeight="1" x14ac:dyDescent="0.25">
      <c r="A56" s="20"/>
      <c r="B56" s="29" t="s">
        <v>41</v>
      </c>
      <c r="C56" s="29"/>
      <c r="D56" s="29"/>
      <c r="E56" s="11"/>
      <c r="F56" s="11"/>
      <c r="G56" s="12"/>
      <c r="H56" s="20"/>
      <c r="I56" s="20"/>
      <c r="J56" s="11"/>
    </row>
    <row r="57" spans="1:10" ht="31.5" customHeight="1" x14ac:dyDescent="0.25">
      <c r="A57" s="20"/>
      <c r="B57" s="95" t="s">
        <v>42</v>
      </c>
      <c r="C57" s="96"/>
      <c r="D57" s="96"/>
      <c r="E57" s="96"/>
      <c r="F57" s="96"/>
      <c r="G57" s="97"/>
      <c r="H57" s="20"/>
      <c r="I57" s="20"/>
      <c r="J57" s="11"/>
    </row>
    <row r="58" spans="1:10" ht="65.25" customHeight="1" x14ac:dyDescent="0.25">
      <c r="A58" s="20"/>
      <c r="B58" s="95" t="s">
        <v>43</v>
      </c>
      <c r="C58" s="96"/>
      <c r="D58" s="96"/>
      <c r="E58" s="96"/>
      <c r="F58" s="96"/>
      <c r="G58" s="97"/>
      <c r="H58" s="20"/>
      <c r="I58" s="20"/>
      <c r="J58" s="11"/>
    </row>
    <row r="59" spans="1:10" x14ac:dyDescent="0.25">
      <c r="A59" s="10"/>
      <c r="B59" s="66"/>
      <c r="C59" s="66"/>
      <c r="D59" s="66"/>
      <c r="E59" s="28"/>
      <c r="F59" s="28"/>
      <c r="G59" s="12"/>
      <c r="H59" s="20"/>
      <c r="I59" s="20"/>
      <c r="J59" s="11"/>
    </row>
    <row r="60" spans="1:10" ht="42" customHeight="1" x14ac:dyDescent="0.25">
      <c r="A60" s="10"/>
      <c r="B60" s="117" t="str">
        <f>CONCATENATE(C4," / ",C6)</f>
        <v xml:space="preserve"> / </v>
      </c>
      <c r="C60" s="118"/>
      <c r="D60" s="118"/>
      <c r="E60" s="118"/>
      <c r="F60" s="145"/>
      <c r="G60" s="12"/>
      <c r="H60" s="20"/>
      <c r="I60" s="20"/>
      <c r="J60" s="11"/>
    </row>
    <row r="61" spans="1:10" x14ac:dyDescent="0.25">
      <c r="A61" s="32"/>
      <c r="B61" s="31"/>
      <c r="C61" s="31"/>
      <c r="D61" s="31"/>
      <c r="E61" s="16"/>
      <c r="F61" s="16"/>
      <c r="G61" s="17"/>
      <c r="H61" s="20"/>
      <c r="I61" s="20"/>
      <c r="J61" s="11"/>
    </row>
    <row r="62" spans="1:10" ht="41.25" x14ac:dyDescent="0.25">
      <c r="A62" s="32"/>
      <c r="B62" s="172" t="s">
        <v>44</v>
      </c>
      <c r="C62" s="85"/>
      <c r="D62" s="86"/>
      <c r="E62" s="86"/>
      <c r="F62" s="87"/>
      <c r="G62" s="33"/>
      <c r="H62" s="20"/>
      <c r="I62" s="44" t="str">
        <f>IF(C62="","- Kérem válasszon a legördíthető listából!",)</f>
        <v>- Kérem válasszon a legördíthető listából!</v>
      </c>
      <c r="J62" s="11"/>
    </row>
    <row r="63" spans="1:10" ht="5.25" customHeight="1" x14ac:dyDescent="0.25">
      <c r="A63" s="32"/>
      <c r="B63" s="78"/>
      <c r="C63" s="78"/>
      <c r="D63" s="78"/>
      <c r="E63" s="11"/>
      <c r="F63" s="11"/>
      <c r="G63" s="17"/>
      <c r="H63" s="20"/>
      <c r="I63" s="20"/>
      <c r="J63" s="11"/>
    </row>
    <row r="64" spans="1:10" ht="42.75" x14ac:dyDescent="0.25">
      <c r="A64" s="32"/>
      <c r="B64" s="172" t="s">
        <v>46</v>
      </c>
      <c r="C64" s="88"/>
      <c r="D64" s="89"/>
      <c r="E64" s="89"/>
      <c r="F64" s="90"/>
      <c r="G64" s="33"/>
      <c r="H64" s="20"/>
      <c r="I64" s="79" t="s">
        <v>47</v>
      </c>
      <c r="J64" s="11"/>
    </row>
    <row r="65" spans="1:10" x14ac:dyDescent="0.25">
      <c r="A65" s="11"/>
      <c r="B65" s="76"/>
      <c r="C65" s="76"/>
      <c r="D65" s="76"/>
      <c r="E65" s="77"/>
      <c r="F65" s="77"/>
      <c r="G65" s="33"/>
      <c r="H65" s="20"/>
      <c r="I65" s="20"/>
      <c r="J65" s="11"/>
    </row>
    <row r="66" spans="1:10" ht="51" customHeight="1" x14ac:dyDescent="0.25">
      <c r="A66" s="32"/>
      <c r="B66" s="173" t="s">
        <v>48</v>
      </c>
      <c r="C66" s="173"/>
      <c r="D66" s="173"/>
      <c r="E66" s="173"/>
      <c r="F66" s="173"/>
      <c r="G66" s="33"/>
      <c r="H66" s="20"/>
      <c r="I66" s="20"/>
      <c r="J66" s="11"/>
    </row>
    <row r="67" spans="1:10" ht="213.75" customHeight="1" x14ac:dyDescent="0.25">
      <c r="A67" s="26"/>
      <c r="B67" s="151"/>
      <c r="C67" s="151"/>
      <c r="D67" s="151"/>
      <c r="E67" s="152"/>
      <c r="F67" s="152"/>
      <c r="G67" s="26"/>
      <c r="H67" s="20"/>
      <c r="I67" s="44" t="str">
        <f>IF(B67="","- kitölteni a szöveges indoklás mezőt (B67-es cella)!"," ")</f>
        <v>- kitölteni a szöveges indoklás mezőt (B67-es cella)!</v>
      </c>
      <c r="J67" s="11"/>
    </row>
    <row r="68" spans="1:10" ht="213.75" customHeight="1" x14ac:dyDescent="0.25">
      <c r="A68" s="20"/>
      <c r="B68" s="151"/>
      <c r="C68" s="151"/>
      <c r="D68" s="151"/>
      <c r="E68" s="152"/>
      <c r="F68" s="152"/>
      <c r="G68" s="20"/>
      <c r="H68" s="20"/>
      <c r="I68" s="20"/>
      <c r="J68" s="11"/>
    </row>
    <row r="69" spans="1:10" x14ac:dyDescent="0.25">
      <c r="A69" s="34"/>
      <c r="B69" s="35"/>
      <c r="C69" s="35"/>
      <c r="D69" s="35"/>
      <c r="E69" s="28"/>
      <c r="F69" s="28"/>
      <c r="G69" s="36"/>
      <c r="H69" s="20"/>
      <c r="I69" s="20"/>
      <c r="J69" s="11"/>
    </row>
    <row r="70" spans="1:10" x14ac:dyDescent="0.25">
      <c r="A70" s="10"/>
      <c r="B70" s="150" t="s">
        <v>49</v>
      </c>
      <c r="C70" s="150"/>
      <c r="D70" s="150"/>
      <c r="E70" s="150"/>
      <c r="F70" s="150"/>
      <c r="G70" s="12"/>
      <c r="H70" s="20"/>
      <c r="I70" s="20"/>
      <c r="J70" s="11"/>
    </row>
    <row r="71" spans="1:10" x14ac:dyDescent="0.25">
      <c r="A71" s="10"/>
      <c r="B71" s="37"/>
      <c r="C71" s="37"/>
      <c r="D71" s="37"/>
      <c r="E71" s="11"/>
      <c r="F71" s="11"/>
      <c r="G71" s="12"/>
      <c r="H71" s="20"/>
      <c r="I71" s="20"/>
      <c r="J71" s="11"/>
    </row>
    <row r="72" spans="1:10" ht="61.5" customHeight="1" x14ac:dyDescent="0.25">
      <c r="A72" s="10"/>
      <c r="B72" s="139" t="s">
        <v>50</v>
      </c>
      <c r="C72" s="139"/>
      <c r="D72" s="139"/>
      <c r="E72" s="139"/>
      <c r="F72" s="139"/>
      <c r="G72" s="12"/>
      <c r="H72" s="20"/>
      <c r="I72" s="20"/>
      <c r="J72" s="11"/>
    </row>
    <row r="73" spans="1:10" x14ac:dyDescent="0.25">
      <c r="A73" s="10"/>
      <c r="B73" s="30"/>
      <c r="C73" s="30"/>
      <c r="D73" s="30"/>
      <c r="E73" s="11"/>
      <c r="F73" s="11"/>
      <c r="G73" s="12"/>
      <c r="H73" s="20"/>
      <c r="I73" s="20"/>
      <c r="J73" s="11"/>
    </row>
    <row r="74" spans="1:10" x14ac:dyDescent="0.25">
      <c r="A74" s="10"/>
      <c r="B74" s="30"/>
      <c r="C74" s="30"/>
      <c r="D74" s="30"/>
      <c r="E74" s="11"/>
      <c r="F74" s="11"/>
      <c r="G74" s="12"/>
      <c r="H74" s="20"/>
      <c r="I74" s="20"/>
      <c r="J74" s="11"/>
    </row>
    <row r="75" spans="1:10" x14ac:dyDescent="0.25">
      <c r="A75" s="10"/>
      <c r="B75" s="80" t="s">
        <v>64</v>
      </c>
      <c r="C75" s="30"/>
      <c r="D75" s="30"/>
      <c r="E75" s="11"/>
      <c r="F75" s="11"/>
      <c r="G75" s="12"/>
      <c r="H75" s="20"/>
      <c r="I75" s="43" t="str">
        <f>IF(B75="Kelt:  ……………………………","- kitölteni a keltezés mezőt (B89 cella)!"," ")</f>
        <v xml:space="preserve"> </v>
      </c>
      <c r="J75" s="11"/>
    </row>
    <row r="76" spans="1:10" x14ac:dyDescent="0.25">
      <c r="A76" s="10"/>
      <c r="B76" s="30"/>
      <c r="C76" s="30"/>
      <c r="D76" s="30"/>
      <c r="E76" s="11"/>
      <c r="F76" s="11"/>
      <c r="G76" s="12"/>
      <c r="H76" s="20"/>
      <c r="I76" s="20"/>
      <c r="J76" s="11"/>
    </row>
    <row r="77" spans="1:10" x14ac:dyDescent="0.25">
      <c r="A77" s="10"/>
      <c r="B77" s="30"/>
      <c r="C77" s="30"/>
      <c r="D77" s="30"/>
      <c r="E77" s="11"/>
      <c r="F77" s="11"/>
      <c r="G77" s="12"/>
      <c r="H77" s="20"/>
      <c r="I77" s="20"/>
      <c r="J77" s="11"/>
    </row>
    <row r="78" spans="1:10" x14ac:dyDescent="0.25">
      <c r="A78" s="10"/>
      <c r="B78" s="30" t="s">
        <v>51</v>
      </c>
      <c r="C78" s="30"/>
      <c r="D78" s="30"/>
      <c r="E78" s="11"/>
      <c r="F78" s="11"/>
      <c r="G78" s="12"/>
      <c r="H78" s="20"/>
      <c r="I78" s="20"/>
      <c r="J78" s="11"/>
    </row>
    <row r="79" spans="1:10" x14ac:dyDescent="0.25">
      <c r="A79" s="10"/>
      <c r="B79" s="38"/>
      <c r="C79" s="38"/>
      <c r="D79" s="48"/>
      <c r="E79" s="143" t="s">
        <v>52</v>
      </c>
      <c r="F79" s="144"/>
      <c r="G79" s="12"/>
      <c r="H79" s="20"/>
      <c r="I79" s="20"/>
      <c r="J79" s="11"/>
    </row>
    <row r="80" spans="1:10" x14ac:dyDescent="0.25">
      <c r="A80" s="15"/>
      <c r="B80" s="39"/>
      <c r="C80" s="39"/>
      <c r="D80" s="49"/>
      <c r="E80" s="141"/>
      <c r="F80" s="142"/>
      <c r="G80" s="17"/>
      <c r="H80" s="20"/>
      <c r="I80" s="43" t="str">
        <f>IF(E80="","- kitölteni a név mezőt (E80-as cella)!"," ")</f>
        <v>- kitölteni a név mezőt (E80-as cella)!</v>
      </c>
      <c r="J80" s="11"/>
    </row>
    <row r="81" spans="1:10" x14ac:dyDescent="0.25">
      <c r="A81" s="15"/>
      <c r="B81" s="39"/>
      <c r="C81" s="39"/>
      <c r="D81" s="49"/>
      <c r="E81" s="134" t="s">
        <v>53</v>
      </c>
      <c r="F81" s="135"/>
      <c r="G81" s="17"/>
      <c r="H81" s="21"/>
      <c r="I81" s="21"/>
      <c r="J81" s="11"/>
    </row>
  </sheetData>
  <sheetProtection algorithmName="SHA-512" hashValue="VPiXfULOBGbAZQ+k9BmbWgwB5YfKiMWdOpgzMZY5ijVX2beZ3pzFnsSdebpWBpZXvzn45hgZPZ5kMj/kGwVfyw==" saltValue="0QiLtoqk1qWY6GLs7jwMpA==" spinCount="100000" sheet="1" selectLockedCells="1"/>
  <mergeCells count="75">
    <mergeCell ref="C17:F17"/>
    <mergeCell ref="B26:C26"/>
    <mergeCell ref="D26:E26"/>
    <mergeCell ref="B27:C27"/>
    <mergeCell ref="B39:G39"/>
    <mergeCell ref="B38:G38"/>
    <mergeCell ref="B37:G37"/>
    <mergeCell ref="D19:E19"/>
    <mergeCell ref="D20:E20"/>
    <mergeCell ref="D22:E22"/>
    <mergeCell ref="D23:E23"/>
    <mergeCell ref="F19:F20"/>
    <mergeCell ref="B35:C35"/>
    <mergeCell ref="D35:E35"/>
    <mergeCell ref="D30:F30"/>
    <mergeCell ref="B31:C31"/>
    <mergeCell ref="E81:F81"/>
    <mergeCell ref="B52:C52"/>
    <mergeCell ref="B51:C51"/>
    <mergeCell ref="B72:F72"/>
    <mergeCell ref="D55:E55"/>
    <mergeCell ref="E80:F80"/>
    <mergeCell ref="E79:F79"/>
    <mergeCell ref="B60:F60"/>
    <mergeCell ref="B55:C55"/>
    <mergeCell ref="B53:C53"/>
    <mergeCell ref="B70:F70"/>
    <mergeCell ref="B66:F66"/>
    <mergeCell ref="B67:F67"/>
    <mergeCell ref="B68:F68"/>
    <mergeCell ref="D52:E53"/>
    <mergeCell ref="D51:F51"/>
    <mergeCell ref="A1:G2"/>
    <mergeCell ref="I1:I2"/>
    <mergeCell ref="B12:F12"/>
    <mergeCell ref="C4:F4"/>
    <mergeCell ref="C8:F8"/>
    <mergeCell ref="C6:F6"/>
    <mergeCell ref="B14:F14"/>
    <mergeCell ref="B42:F42"/>
    <mergeCell ref="B57:G57"/>
    <mergeCell ref="B40:G40"/>
    <mergeCell ref="D27:E27"/>
    <mergeCell ref="B28:C28"/>
    <mergeCell ref="D28:E28"/>
    <mergeCell ref="B19:C20"/>
    <mergeCell ref="B24:C24"/>
    <mergeCell ref="B25:C25"/>
    <mergeCell ref="D24:E24"/>
    <mergeCell ref="D25:E25"/>
    <mergeCell ref="B21:C21"/>
    <mergeCell ref="D21:F21"/>
    <mergeCell ref="B22:C22"/>
    <mergeCell ref="B23:C23"/>
    <mergeCell ref="B30:C30"/>
    <mergeCell ref="B47:C47"/>
    <mergeCell ref="D47:E47"/>
    <mergeCell ref="B43:C43"/>
    <mergeCell ref="D31:E31"/>
    <mergeCell ref="B32:C32"/>
    <mergeCell ref="D32:E32"/>
    <mergeCell ref="B33:C33"/>
    <mergeCell ref="D33:E33"/>
    <mergeCell ref="B45:C45"/>
    <mergeCell ref="D45:E45"/>
    <mergeCell ref="B41:G41"/>
    <mergeCell ref="D43:E43"/>
    <mergeCell ref="C62:F62"/>
    <mergeCell ref="C64:F64"/>
    <mergeCell ref="B34:C34"/>
    <mergeCell ref="D34:E34"/>
    <mergeCell ref="B58:G58"/>
    <mergeCell ref="D49:E49"/>
    <mergeCell ref="F52:F53"/>
    <mergeCell ref="B49:C49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8" fitToHeight="9" orientation="portrait" r:id="rId1"/>
  <rowBreaks count="2" manualBreakCount="2">
    <brk id="41" max="6" man="1"/>
    <brk id="58" max="6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Munka2!$C$1:$C$10</xm:f>
          </x14:formula1>
          <xm:sqref>C9:F9</xm:sqref>
        </x14:dataValidation>
        <x14:dataValidation type="list" allowBlank="1" showInputMessage="1" showErrorMessage="1" xr:uid="{6378FBE1-67B7-4AA6-9A7A-3DF23C9E3FA3}">
          <x14:formula1>
            <xm:f>'M:\_Pályázatok\ÚNKP\ÚNKP_2020_2021\Erikának\bírálati lapok\[ALAPKÉPZÉS_I leendő felsőbb évesek ___bírálati lap.xlsx].'!#REF!</xm:f>
          </x14:formula1>
          <xm:sqref>C63</xm:sqref>
        </x14:dataValidation>
        <x14:dataValidation type="list" allowBlank="1" showInputMessage="1" showErrorMessage="1" xr:uid="{F763E056-46A4-412A-8A92-84F607F78A1A}">
          <x14:formula1>
            <xm:f>'.'!$A$1:$A$2</xm:f>
          </x14:formula1>
          <xm:sqref>C62:F62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C31DC-1696-46E0-8B71-71A5ABC84938}">
  <dimension ref="A1:A2"/>
  <sheetViews>
    <sheetView workbookViewId="0">
      <selection activeCell="F13" sqref="F13"/>
    </sheetView>
  </sheetViews>
  <sheetFormatPr defaultRowHeight="15" x14ac:dyDescent="0.25"/>
  <sheetData>
    <row r="1" spans="1:1" ht="120" x14ac:dyDescent="0.25">
      <c r="A1" s="2" t="s">
        <v>45</v>
      </c>
    </row>
    <row r="2" spans="1:1" ht="135" x14ac:dyDescent="0.25">
      <c r="A2" s="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C5" sqref="C5:C10"/>
    </sheetView>
  </sheetViews>
  <sheetFormatPr defaultRowHeight="15" x14ac:dyDescent="0.25"/>
  <cols>
    <col min="1" max="1" width="37.7109375" style="2" customWidth="1"/>
    <col min="3" max="3" width="49.85546875" style="2" customWidth="1"/>
  </cols>
  <sheetData>
    <row r="1" spans="1:3" ht="45" x14ac:dyDescent="0.25">
      <c r="A1" s="2" t="s">
        <v>55</v>
      </c>
      <c r="C1" s="4" t="s">
        <v>56</v>
      </c>
    </row>
    <row r="2" spans="1:3" x14ac:dyDescent="0.25">
      <c r="A2" s="2" t="s">
        <v>57</v>
      </c>
      <c r="C2" s="4" t="s">
        <v>58</v>
      </c>
    </row>
    <row r="3" spans="1:3" x14ac:dyDescent="0.25">
      <c r="C3" s="4" t="s">
        <v>59</v>
      </c>
    </row>
    <row r="4" spans="1:3" x14ac:dyDescent="0.25">
      <c r="C4" s="4" t="s">
        <v>60</v>
      </c>
    </row>
    <row r="5" spans="1:3" x14ac:dyDescent="0.25">
      <c r="C5" s="4"/>
    </row>
    <row r="6" spans="1:3" x14ac:dyDescent="0.25">
      <c r="C6" s="4"/>
    </row>
    <row r="7" spans="1:3" x14ac:dyDescent="0.25">
      <c r="C7" s="4"/>
    </row>
    <row r="8" spans="1:3" x14ac:dyDescent="0.25">
      <c r="C8" s="4"/>
    </row>
    <row r="9" spans="1:3" x14ac:dyDescent="0.25">
      <c r="C9" s="4"/>
    </row>
    <row r="10" spans="1:3" x14ac:dyDescent="0.25">
      <c r="C1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Munka1</vt:lpstr>
      <vt:lpstr>.</vt:lpstr>
      <vt:lpstr>Munka2</vt:lpstr>
      <vt:lpstr>Munka1!_GoBack</vt:lpstr>
      <vt:lpstr>Munka1!Nyomtatási_terület</vt:lpstr>
    </vt:vector>
  </TitlesOfParts>
  <Manager/>
  <Company>Budapesti Corvinus Egyetem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Kovács Eszter</dc:creator>
  <cp:keywords/>
  <dc:description/>
  <cp:lastModifiedBy>Kovács Eszter</cp:lastModifiedBy>
  <cp:revision/>
  <dcterms:created xsi:type="dcterms:W3CDTF">2018-08-24T06:38:57Z</dcterms:created>
  <dcterms:modified xsi:type="dcterms:W3CDTF">2022-05-19T06:29:12Z</dcterms:modified>
  <cp:category/>
  <cp:contentStatus/>
</cp:coreProperties>
</file>